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8"/>
  <workbookPr/>
  <mc:AlternateContent xmlns:mc="http://schemas.openxmlformats.org/markup-compatibility/2006">
    <mc:Choice Requires="x15">
      <x15ac:absPath xmlns:x15ac="http://schemas.microsoft.com/office/spreadsheetml/2010/11/ac" url="\\192.168.101.170\060建設水道課\064建設庶務係\デスクトップ保存(PC異動時）\担当_R020814\01 下水道\29 経営戦略・経営比較分析表\経営比較分析表\31決算版\R030125経営比較分析\"/>
    </mc:Choice>
  </mc:AlternateContent>
  <xr:revisionPtr revIDLastSave="0" documentId="13_ncr:1_{D8CF97B9-F1A2-4359-AF81-87BBBB94B661}" xr6:coauthVersionLast="36" xr6:coauthVersionMax="36" xr10:uidLastSave="{00000000-0000-0000-0000-000000000000}"/>
  <workbookProtection workbookAlgorithmName="SHA-512" workbookHashValue="fM/OYCbUtX203na5aPQb5iPUaYKzHxG+1nRp/1TWeJ0uA1Jrdm9pWij45ZP6g/DbX4at8eW7QjVYP0/C/4BWGg==" workbookSaltValue="g/POpIiFAXK6u527jxH/FQ==" workbookSpinCount="100000" lockStructure="1"/>
  <bookViews>
    <workbookView xWindow="0" yWindow="0" windowWidth="20040" windowHeight="708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<sst xmlns="http://schemas.openxmlformats.org/spreadsheetml/2006/main" count="236" uniqueCount="120">
  <si>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</si>
  <si>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</si>
  <si>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</si>
  <si>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</si>
  <si>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</si>
  <si>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</si>
  <si>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</si>
  <si>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</si>
  <si>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</si>
  <si>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</si>
  <si>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</si>
  <si>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</si>
  <si>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</si>
  <si>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</si>
  <si>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</si>
  <si>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</si>
  <si>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</si>
  <si>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</si>
  <si>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</si>
  <si>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</si>
  <si>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</si>
  <si>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</si>
  <si>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</si>
  <si>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</si>
  <si>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</si>
  <si>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</si>
  <si>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</si>
  <si>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</si>
  <si>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</si>
  <si>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</si>
  <si>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</si>
  <si>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</si>
  <si>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</si>
  <si>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</si>
  <si>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</si>
  <si>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</si>
  <si>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</si>
  <si>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</si>
  <si>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</si>
  <si>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</si>
  <si>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</si>
  <si>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</si>
  <si>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</si>
  <si>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</si>
  <si>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</si>
  <si>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</si>
  <si>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</si>
  <si>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</si>
  <si>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</si>
  <si>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</si>
  <si>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</si>
  <si>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</si>
  <si>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</si>
  <si>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</si>
  <si>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</si>
  <si>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</si>
  <si>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</si>
  <si>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</si>
  <si>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</si>
  <si>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</si>
  <si>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</si>
  <si>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</si>
  <si>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</si>
  <si>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</si>
  <si>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</si>
  <si>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</si>
  <si>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</si>
  <si>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</si>
  <si>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</si>
  <si>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</si>
  <si>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</si>
  <si>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</si>
  <si>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</si>
  <si>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</si>
  <si>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</si>
  <si>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</si>
  <si>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</si>
  <si>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</si>
  <si>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</si>
  <si>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</si>
  <si>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</si>
  <si>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</si>
  <si>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</si>
  <si>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</si>
  <si>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</si>
  <si>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</si>
  <si>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</si>
  <si>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</si>
  <si>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</si>
  <si>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</si>
  <si>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</si>
  <si>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</si>
  <si>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</si>
  <si>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</si>
  <si>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</si>
  <si>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</si>
  <si>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</si>
  <si>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</si>
  <si>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大江町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</si>
  <si>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</si>
  <si>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</si>
  <si>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</si>
  <si>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</si>
  <si>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</si>
  <si>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</si>
  <si>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</si>
  <si>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</si>
  <si>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</si>
  <si>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</si>
  <si>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</si>
  <si>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</si>
  <si>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</si>
  <si>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</si>
  <si>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</si>
  <si>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</si>
  <si>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</si>
  <si>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</si>
  <si>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経営の健全化・効率性を示す各指標は、概ね良好な状況と考えているが、包括的民間委託の導入を検討するなど、更なる経費削減のための方策を検討・実施するとともに、全国平均より低調となっている水洗化率及び施設利用率を向上させるため、未接続者・世帯への接続勧奨の対策を講じ、接続につなげていくことで、下水道財政の根幹をなす使用料収入の増加を図っていくこととしたい。
※④企業債残高対事業規模比率(%)のH29については前年度より増加しているが、これは地方公営企業決算統計調査の数値計上に誤りがあったためであり本来当該値は0.00となる。</t>
    <phoneticPr fontId="4"/>
  </si>
  <si>
    <t>　
  各指標について、良好値はその継続、不良値はその改善に向けた方策の検討、並びに長期的な視点（概ね50年後）に立った下水道施設の改修等に係る経営計画に基づきながら事業を展開していくことで、健全な経営を持続させ、住民生活と公衆衛生の向上につなげられるよう引き続き努めていくこととしたい。</t>
    <phoneticPr fontId="4"/>
  </si>
  <si>
    <t>　
  供用開始後最長20年と下水道施設の更新時期にはまだ達しておらず、現状として老朽化に伴う施設の不具合は特段生じていない状況である。
　しかしながら、今後確実に進行する老朽化対策のため、管渠及び処理場のストックマネジメント計画を策定、更新していくとともに、きめ細かなメンテナンスを継続して実施することで、可能な限り施設や設備の劣化を抑えることとしたい。
　また、下水道施設のストックマネジメント計画を策定し財政分析等を行うことで、維持管理費用の将来負担の軽減を図っていくこととしたい。</t>
    <rPh sb="21" eb="23">
      <t>コウシン</t>
    </rPh>
    <rPh sb="23" eb="25">
      <t>ジキ</t>
    </rPh>
    <rPh sb="29" eb="30">
      <t>タッ</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</si>
</sst>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1A-4491-ABB7-177B9CD0602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c:v>
                </c:pt>
              </c:numCache>
            </c:numRef>
          </c:val>
          <c:smooth val="0"/>
          <c:extLst>
            <c:ext xmlns:c16="http://schemas.microsoft.com/office/drawing/2014/chart" uri="{C3380CC4-5D6E-409C-BE32-E72D297353CC}">
              <c16:uniqueId val="{00000001-441A-4491-ABB7-177B9CD0602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37.74</c:v>
                </c:pt>
                <c:pt idx="1">
                  <c:v>39.020000000000003</c:v>
                </c:pt>
                <c:pt idx="2">
                  <c:v>39.18</c:v>
                </c:pt>
                <c:pt idx="3">
                  <c:v>39.85</c:v>
                </c:pt>
                <c:pt idx="4">
                  <c:v>39.07</c:v>
                </c:pt>
              </c:numCache>
            </c:numRef>
          </c:val>
          <c:extLst>
            <c:ext xmlns:c16="http://schemas.microsoft.com/office/drawing/2014/chart" uri="{C3380CC4-5D6E-409C-BE32-E72D297353CC}">
              <c16:uniqueId val="{00000000-C998-432B-AD43-EDF1A9CCCAC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49.27</c:v>
                </c:pt>
              </c:numCache>
            </c:numRef>
          </c:val>
          <c:smooth val="0"/>
          <c:extLst>
            <c:ext xmlns:c16="http://schemas.microsoft.com/office/drawing/2014/chart" uri="{C3380CC4-5D6E-409C-BE32-E72D297353CC}">
              <c16:uniqueId val="{00000001-C998-432B-AD43-EDF1A9CCCAC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76.260000000000005</c:v>
                </c:pt>
                <c:pt idx="1">
                  <c:v>77.430000000000007</c:v>
                </c:pt>
                <c:pt idx="2">
                  <c:v>76.98</c:v>
                </c:pt>
                <c:pt idx="3">
                  <c:v>79.33</c:v>
                </c:pt>
                <c:pt idx="4">
                  <c:v>79.88</c:v>
                </c:pt>
              </c:numCache>
            </c:numRef>
          </c:val>
          <c:extLst>
            <c:ext xmlns:c16="http://schemas.microsoft.com/office/drawing/2014/chart" uri="{C3380CC4-5D6E-409C-BE32-E72D297353CC}">
              <c16:uniqueId val="{00000000-E857-4250-AC9E-AA528693FF5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83.16</c:v>
                </c:pt>
              </c:numCache>
            </c:numRef>
          </c:val>
          <c:smooth val="0"/>
          <c:extLst>
            <c:ext xmlns:c16="http://schemas.microsoft.com/office/drawing/2014/chart" uri="{C3380CC4-5D6E-409C-BE32-E72D297353CC}">
              <c16:uniqueId val="{00000001-E857-4250-AC9E-AA528693FF5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99.82</c:v>
                </c:pt>
                <c:pt idx="1">
                  <c:v>99.1</c:v>
                </c:pt>
                <c:pt idx="2">
                  <c:v>98.27</c:v>
                </c:pt>
                <c:pt idx="3">
                  <c:v>99.35</c:v>
                </c:pt>
                <c:pt idx="4">
                  <c:v>100.11</c:v>
                </c:pt>
              </c:numCache>
            </c:numRef>
          </c:val>
          <c:extLst>
            <c:ext xmlns:c16="http://schemas.microsoft.com/office/drawing/2014/chart" uri="{C3380CC4-5D6E-409C-BE32-E72D297353CC}">
              <c16:uniqueId val="{00000000-C456-4A07-80DB-C7051324CC3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56-4A07-80DB-C7051324CC3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8FA-4BA2-917C-56377FB5E38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8FA-4BA2-917C-56377FB5E38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54-42AB-A671-586A2E38DFD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54-42AB-A671-586A2E38DFD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19A-4469-81B0-3634BBD44F6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19A-4469-81B0-3634BBD44F6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79A-49EC-B1CC-12348E4957A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79A-49EC-B1CC-12348E4957A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formatCode="#,##0.00;&quot;△&quot;#,##0.00;&quot;-&quot;">
                  <c:v>1345.07</c:v>
                </c:pt>
                <c:pt idx="3">
                  <c:v>0</c:v>
                </c:pt>
                <c:pt idx="4">
                  <c:v>0</c:v>
                </c:pt>
              </c:numCache>
            </c:numRef>
          </c:val>
          <c:extLst>
            <c:ext xmlns:c16="http://schemas.microsoft.com/office/drawing/2014/chart" uri="{C3380CC4-5D6E-409C-BE32-E72D297353CC}">
              <c16:uniqueId val="{00000000-8130-48FA-87AB-71D6E3E07A8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1130.42</c:v>
                </c:pt>
              </c:numCache>
            </c:numRef>
          </c:val>
          <c:smooth val="0"/>
          <c:extLst>
            <c:ext xmlns:c16="http://schemas.microsoft.com/office/drawing/2014/chart" uri="{C3380CC4-5D6E-409C-BE32-E72D297353CC}">
              <c16:uniqueId val="{00000001-8130-48FA-87AB-71D6E3E07A8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100</c:v>
                </c:pt>
                <c:pt idx="1">
                  <c:v>100.04</c:v>
                </c:pt>
                <c:pt idx="2">
                  <c:v>100</c:v>
                </c:pt>
                <c:pt idx="3">
                  <c:v>100</c:v>
                </c:pt>
                <c:pt idx="4">
                  <c:v>100</c:v>
                </c:pt>
              </c:numCache>
            </c:numRef>
          </c:val>
          <c:extLst>
            <c:ext xmlns:c16="http://schemas.microsoft.com/office/drawing/2014/chart" uri="{C3380CC4-5D6E-409C-BE32-E72D297353CC}">
              <c16:uniqueId val="{00000000-9D79-4186-90DB-5FD216ECF06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74.17</c:v>
                </c:pt>
              </c:numCache>
            </c:numRef>
          </c:val>
          <c:smooth val="0"/>
          <c:extLst>
            <c:ext xmlns:c16="http://schemas.microsoft.com/office/drawing/2014/chart" uri="{C3380CC4-5D6E-409C-BE32-E72D297353CC}">
              <c16:uniqueId val="{00000001-9D79-4186-90DB-5FD216ECF06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191.86</c:v>
                </c:pt>
                <c:pt idx="1">
                  <c:v>192.74</c:v>
                </c:pt>
                <c:pt idx="2">
                  <c:v>194.01</c:v>
                </c:pt>
                <c:pt idx="3">
                  <c:v>193.4</c:v>
                </c:pt>
                <c:pt idx="4">
                  <c:v>196.32</c:v>
                </c:pt>
              </c:numCache>
            </c:numRef>
          </c:val>
          <c:extLst>
            <c:ext xmlns:c16="http://schemas.microsoft.com/office/drawing/2014/chart" uri="{C3380CC4-5D6E-409C-BE32-E72D297353CC}">
              <c16:uniqueId val="{00000000-309C-492C-BEBF-6BD64161497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230.95</c:v>
                </c:pt>
              </c:numCache>
            </c:numRef>
          </c:val>
          <c:smooth val="0"/>
          <c:extLst>
            <c:ext xmlns:c16="http://schemas.microsoft.com/office/drawing/2014/chart" uri="{C3380CC4-5D6E-409C-BE32-E72D297353CC}">
              <c16:uniqueId val="{00000001-309C-492C-BEBF-6BD64161497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F40"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山形県　大江町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tr">
        <f>データ!$M$6</f>
        <v>非設置</v>
      </c>
      <c r="AE8" s="73"/>
      <c r="AF8" s="73"/>
      <c r="AG8" s="73"/>
      <c r="AH8" s="73"/>
      <c r="AI8" s="73"/>
      <c r="AJ8" s="73"/>
      <c r="AK8" s="3"/>
      <c r="AL8" s="69">
        <f>データ!S6</f>
        <v>8007</v>
      </c>
      <c r="AM8" s="69"/>
      <c r="AN8" s="69"/>
      <c r="AO8" s="69"/>
      <c r="AP8" s="69"/>
      <c r="AQ8" s="69"/>
      <c r="AR8" s="69"/>
      <c r="AS8" s="69"/>
      <c r="AT8" s="68">
        <f>データ!T6</f>
        <v>154.08000000000001</v>
      </c>
      <c r="AU8" s="68"/>
      <c r="AV8" s="68"/>
      <c r="AW8" s="68"/>
      <c r="AX8" s="68"/>
      <c r="AY8" s="68"/>
      <c r="AZ8" s="68"/>
      <c r="BA8" s="68"/>
      <c r="BB8" s="68">
        <f>データ!U6</f>
        <v>51.97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52.27</v>
      </c>
      <c r="Q10" s="68"/>
      <c r="R10" s="68"/>
      <c r="S10" s="68"/>
      <c r="T10" s="68"/>
      <c r="U10" s="68"/>
      <c r="V10" s="68"/>
      <c r="W10" s="68">
        <f>データ!Q6</f>
        <v>96.91</v>
      </c>
      <c r="X10" s="68"/>
      <c r="Y10" s="68"/>
      <c r="Z10" s="68"/>
      <c r="AA10" s="68"/>
      <c r="AB10" s="68"/>
      <c r="AC10" s="68"/>
      <c r="AD10" s="69">
        <f>データ!R6</f>
        <v>3685</v>
      </c>
      <c r="AE10" s="69"/>
      <c r="AF10" s="69"/>
      <c r="AG10" s="69"/>
      <c r="AH10" s="69"/>
      <c r="AI10" s="69"/>
      <c r="AJ10" s="69"/>
      <c r="AK10" s="2"/>
      <c r="AL10" s="69">
        <f>データ!V6</f>
        <v>4156</v>
      </c>
      <c r="AM10" s="69"/>
      <c r="AN10" s="69"/>
      <c r="AO10" s="69"/>
      <c r="AP10" s="69"/>
      <c r="AQ10" s="69"/>
      <c r="AR10" s="69"/>
      <c r="AS10" s="69"/>
      <c r="AT10" s="68">
        <f>データ!W6</f>
        <v>1.68</v>
      </c>
      <c r="AU10" s="68"/>
      <c r="AV10" s="68"/>
      <c r="AW10" s="68"/>
      <c r="AX10" s="68"/>
      <c r="AY10" s="68"/>
      <c r="AZ10" s="68"/>
      <c r="BA10" s="68"/>
      <c r="BB10" s="68">
        <f>データ!X6</f>
        <v>2473.81</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Uqkfe+ffAp8DGhS9JeV+hlrOQ/arSXgSiehjyybHHN6HEHc77TwdmaRxNXGwwCFZeoL7nH3ynZdLvmQc0T300A==" saltValue="pC1LhEMnTN+5BpPTa7KJn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63240</v>
      </c>
      <c r="D6" s="33">
        <f t="shared" si="3"/>
        <v>47</v>
      </c>
      <c r="E6" s="33">
        <f t="shared" si="3"/>
        <v>17</v>
      </c>
      <c r="F6" s="33">
        <f t="shared" si="3"/>
        <v>1</v>
      </c>
      <c r="G6" s="33">
        <f t="shared" si="3"/>
        <v>0</v>
      </c>
      <c r="H6" s="33" t="str">
        <f t="shared" si="3"/>
        <v>山形県　大江町</v>
      </c>
      <c r="I6" s="33" t="str">
        <f t="shared" si="3"/>
        <v>法非適用</v>
      </c>
      <c r="J6" s="33" t="str">
        <f t="shared" si="3"/>
        <v>下水道事業</v>
      </c>
      <c r="K6" s="33" t="str">
        <f t="shared" si="3"/>
        <v>公共下水道</v>
      </c>
      <c r="L6" s="33" t="str">
        <f t="shared" si="3"/>
        <v>Cd2</v>
      </c>
      <c r="M6" s="33" t="str">
        <f t="shared" si="3"/>
        <v>非設置</v>
      </c>
      <c r="N6" s="34" t="str">
        <f t="shared" si="3"/>
        <v>-</v>
      </c>
      <c r="O6" s="34" t="str">
        <f t="shared" si="3"/>
        <v>該当数値なし</v>
      </c>
      <c r="P6" s="34">
        <f t="shared" si="3"/>
        <v>52.27</v>
      </c>
      <c r="Q6" s="34">
        <f t="shared" si="3"/>
        <v>96.91</v>
      </c>
      <c r="R6" s="34">
        <f t="shared" si="3"/>
        <v>3685</v>
      </c>
      <c r="S6" s="34">
        <f t="shared" si="3"/>
        <v>8007</v>
      </c>
      <c r="T6" s="34">
        <f t="shared" si="3"/>
        <v>154.08000000000001</v>
      </c>
      <c r="U6" s="34">
        <f t="shared" si="3"/>
        <v>51.97</v>
      </c>
      <c r="V6" s="34">
        <f t="shared" si="3"/>
        <v>4156</v>
      </c>
      <c r="W6" s="34">
        <f t="shared" si="3"/>
        <v>1.68</v>
      </c>
      <c r="X6" s="34">
        <f t="shared" si="3"/>
        <v>2473.81</v>
      </c>
      <c r="Y6" s="35">
        <f>IF(Y7="",NA(),Y7)</f>
        <v>99.82</v>
      </c>
      <c r="Z6" s="35">
        <f t="shared" ref="Z6:AH6" si="4">IF(Z7="",NA(),Z7)</f>
        <v>99.1</v>
      </c>
      <c r="AA6" s="35">
        <f t="shared" si="4"/>
        <v>98.27</v>
      </c>
      <c r="AB6" s="35">
        <f t="shared" si="4"/>
        <v>99.35</v>
      </c>
      <c r="AC6" s="35">
        <f t="shared" si="4"/>
        <v>100.11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5">
        <f t="shared" si="7"/>
        <v>1345.07</v>
      </c>
      <c r="BI6" s="34">
        <f t="shared" si="7"/>
        <v>0</v>
      </c>
      <c r="BJ6" s="34">
        <f t="shared" si="7"/>
        <v>0</v>
      </c>
      <c r="BK6" s="35">
        <f t="shared" si="7"/>
        <v>1118.56</v>
      </c>
      <c r="BL6" s="35">
        <f t="shared" si="7"/>
        <v>1111.31</v>
      </c>
      <c r="BM6" s="35">
        <f t="shared" si="7"/>
        <v>966.33</v>
      </c>
      <c r="BN6" s="35">
        <f t="shared" si="7"/>
        <v>958.81</v>
      </c>
      <c r="BO6" s="35">
        <f t="shared" si="7"/>
        <v>1130.42</v>
      </c>
      <c r="BP6" s="34" t="str">
        <f>IF(BP7="","",IF(BP7="-","【-】","【"&amp;SUBSTITUTE(TEXT(BP7,"#,##0.00"),"-","△")&amp;"】"))</f>
        <v>【682.51】</v>
      </c>
      <c r="BQ6" s="35">
        <f>IF(BQ7="",NA(),BQ7)</f>
        <v>100</v>
      </c>
      <c r="BR6" s="35">
        <f t="shared" ref="BR6:BZ6" si="8">IF(BR7="",NA(),BR7)</f>
        <v>100.04</v>
      </c>
      <c r="BS6" s="35">
        <f t="shared" si="8"/>
        <v>100</v>
      </c>
      <c r="BT6" s="35">
        <f t="shared" si="8"/>
        <v>100</v>
      </c>
      <c r="BU6" s="35">
        <f t="shared" si="8"/>
        <v>100</v>
      </c>
      <c r="BV6" s="35">
        <f t="shared" si="8"/>
        <v>72.33</v>
      </c>
      <c r="BW6" s="35">
        <f t="shared" si="8"/>
        <v>75.540000000000006</v>
      </c>
      <c r="BX6" s="35">
        <f t="shared" si="8"/>
        <v>81.739999999999995</v>
      </c>
      <c r="BY6" s="35">
        <f t="shared" si="8"/>
        <v>82.88</v>
      </c>
      <c r="BZ6" s="35">
        <f t="shared" si="8"/>
        <v>74.17</v>
      </c>
      <c r="CA6" s="34" t="str">
        <f>IF(CA7="","",IF(CA7="-","【-】","【"&amp;SUBSTITUTE(TEXT(CA7,"#,##0.00"),"-","△")&amp;"】"))</f>
        <v>【100.34】</v>
      </c>
      <c r="CB6" s="35">
        <f>IF(CB7="",NA(),CB7)</f>
        <v>191.86</v>
      </c>
      <c r="CC6" s="35">
        <f t="shared" ref="CC6:CK6" si="9">IF(CC7="",NA(),CC7)</f>
        <v>192.74</v>
      </c>
      <c r="CD6" s="35">
        <f t="shared" si="9"/>
        <v>194.01</v>
      </c>
      <c r="CE6" s="35">
        <f t="shared" si="9"/>
        <v>193.4</v>
      </c>
      <c r="CF6" s="35">
        <f t="shared" si="9"/>
        <v>196.32</v>
      </c>
      <c r="CG6" s="35">
        <f t="shared" si="9"/>
        <v>215.28</v>
      </c>
      <c r="CH6" s="35">
        <f t="shared" si="9"/>
        <v>207.96</v>
      </c>
      <c r="CI6" s="35">
        <f t="shared" si="9"/>
        <v>194.31</v>
      </c>
      <c r="CJ6" s="35">
        <f t="shared" si="9"/>
        <v>190.99</v>
      </c>
      <c r="CK6" s="35">
        <f t="shared" si="9"/>
        <v>230.95</v>
      </c>
      <c r="CL6" s="34" t="str">
        <f>IF(CL7="","",IF(CL7="-","【-】","【"&amp;SUBSTITUTE(TEXT(CL7,"#,##0.00"),"-","△")&amp;"】"))</f>
        <v>【136.15】</v>
      </c>
      <c r="CM6" s="35">
        <f>IF(CM7="",NA(),CM7)</f>
        <v>37.74</v>
      </c>
      <c r="CN6" s="35">
        <f t="shared" ref="CN6:CV6" si="10">IF(CN7="",NA(),CN7)</f>
        <v>39.020000000000003</v>
      </c>
      <c r="CO6" s="35">
        <f t="shared" si="10"/>
        <v>39.18</v>
      </c>
      <c r="CP6" s="35">
        <f t="shared" si="10"/>
        <v>39.85</v>
      </c>
      <c r="CQ6" s="35">
        <f t="shared" si="10"/>
        <v>39.07</v>
      </c>
      <c r="CR6" s="35">
        <f t="shared" si="10"/>
        <v>54.67</v>
      </c>
      <c r="CS6" s="35">
        <f t="shared" si="10"/>
        <v>53.51</v>
      </c>
      <c r="CT6" s="35">
        <f t="shared" si="10"/>
        <v>53.5</v>
      </c>
      <c r="CU6" s="35">
        <f t="shared" si="10"/>
        <v>52.58</v>
      </c>
      <c r="CV6" s="35">
        <f t="shared" si="10"/>
        <v>49.27</v>
      </c>
      <c r="CW6" s="34" t="str">
        <f>IF(CW7="","",IF(CW7="-","【-】","【"&amp;SUBSTITUTE(TEXT(CW7,"#,##0.00"),"-","△")&amp;"】"))</f>
        <v>【59.64】</v>
      </c>
      <c r="CX6" s="35">
        <f>IF(CX7="",NA(),CX7)</f>
        <v>76.260000000000005</v>
      </c>
      <c r="CY6" s="35">
        <f t="shared" ref="CY6:DG6" si="11">IF(CY7="",NA(),CY7)</f>
        <v>77.430000000000007</v>
      </c>
      <c r="CZ6" s="35">
        <f t="shared" si="11"/>
        <v>76.98</v>
      </c>
      <c r="DA6" s="35">
        <f t="shared" si="11"/>
        <v>79.33</v>
      </c>
      <c r="DB6" s="35">
        <f t="shared" si="11"/>
        <v>79.88</v>
      </c>
      <c r="DC6" s="35">
        <f t="shared" si="11"/>
        <v>83.8</v>
      </c>
      <c r="DD6" s="35">
        <f t="shared" si="11"/>
        <v>83.91</v>
      </c>
      <c r="DE6" s="35">
        <f t="shared" si="11"/>
        <v>83.51</v>
      </c>
      <c r="DF6" s="35">
        <f t="shared" si="11"/>
        <v>83.02</v>
      </c>
      <c r="DG6" s="35">
        <f t="shared" si="11"/>
        <v>83.16</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v>
      </c>
      <c r="EO6" s="34" t="str">
        <f>IF(EO7="","",IF(EO7="-","【-】","【"&amp;SUBSTITUTE(TEXT(EO7,"#,##0.00"),"-","△")&amp;"】"))</f>
        <v>【0.22】</v>
      </c>
    </row>
    <row r="7" spans="1:145" s="36" customFormat="1" x14ac:dyDescent="0.15">
      <c r="A7" s="28"/>
      <c r="B7" s="37">
        <v>2019</v>
      </c>
      <c r="C7" s="37">
        <v>63240</v>
      </c>
      <c r="D7" s="37">
        <v>47</v>
      </c>
      <c r="E7" s="37">
        <v>17</v>
      </c>
      <c r="F7" s="37">
        <v>1</v>
      </c>
      <c r="G7" s="37">
        <v>0</v>
      </c>
      <c r="H7" s="37" t="s">
        <v>98</v>
      </c>
      <c r="I7" s="37" t="s">
        <v>99</v>
      </c>
      <c r="J7" s="37" t="s">
        <v>100</v>
      </c>
      <c r="K7" s="37" t="s">
        <v>101</v>
      </c>
      <c r="L7" s="37" t="s">
        <v>102</v>
      </c>
      <c r="M7" s="37" t="s">
        <v>103</v>
      </c>
      <c r="N7" s="38" t="s">
        <v>104</v>
      </c>
      <c r="O7" s="38" t="s">
        <v>105</v>
      </c>
      <c r="P7" s="38">
        <v>52.27</v>
      </c>
      <c r="Q7" s="38">
        <v>96.91</v>
      </c>
      <c r="R7" s="38">
        <v>3685</v>
      </c>
      <c r="S7" s="38">
        <v>8007</v>
      </c>
      <c r="T7" s="38">
        <v>154.08000000000001</v>
      </c>
      <c r="U7" s="38">
        <v>51.97</v>
      </c>
      <c r="V7" s="38">
        <v>4156</v>
      </c>
      <c r="W7" s="38">
        <v>1.68</v>
      </c>
      <c r="X7" s="38">
        <v>2473.81</v>
      </c>
      <c r="Y7" s="38">
        <v>99.82</v>
      </c>
      <c r="Z7" s="38">
        <v>99.1</v>
      </c>
      <c r="AA7" s="38">
        <v>98.27</v>
      </c>
      <c r="AB7" s="38">
        <v>99.35</v>
      </c>
      <c r="AC7" s="38">
        <v>100.11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1345.07</v>
      </c>
      <c r="BI7" s="38">
        <v>0</v>
      </c>
      <c r="BJ7" s="38">
        <v>0</v>
      </c>
      <c r="BK7" s="38">
        <v>1118.56</v>
      </c>
      <c r="BL7" s="38">
        <v>1111.31</v>
      </c>
      <c r="BM7" s="38">
        <v>966.33</v>
      </c>
      <c r="BN7" s="38">
        <v>958.81</v>
      </c>
      <c r="BO7" s="38">
        <v>1130.42</v>
      </c>
      <c r="BP7" s="38">
        <v>682.51</v>
      </c>
      <c r="BQ7" s="38">
        <v>100</v>
      </c>
      <c r="BR7" s="38">
        <v>100.04</v>
      </c>
      <c r="BS7" s="38">
        <v>100</v>
      </c>
      <c r="BT7" s="38">
        <v>100</v>
      </c>
      <c r="BU7" s="38">
        <v>100</v>
      </c>
      <c r="BV7" s="38">
        <v>72.33</v>
      </c>
      <c r="BW7" s="38">
        <v>75.540000000000006</v>
      </c>
      <c r="BX7" s="38">
        <v>81.739999999999995</v>
      </c>
      <c r="BY7" s="38">
        <v>82.88</v>
      </c>
      <c r="BZ7" s="38">
        <v>74.17</v>
      </c>
      <c r="CA7" s="38">
        <v>100.34</v>
      </c>
      <c r="CB7" s="38">
        <v>191.86</v>
      </c>
      <c r="CC7" s="38">
        <v>192.74</v>
      </c>
      <c r="CD7" s="38">
        <v>194.01</v>
      </c>
      <c r="CE7" s="38">
        <v>193.4</v>
      </c>
      <c r="CF7" s="38">
        <v>196.32</v>
      </c>
      <c r="CG7" s="38">
        <v>215.28</v>
      </c>
      <c r="CH7" s="38">
        <v>207.96</v>
      </c>
      <c r="CI7" s="38">
        <v>194.31</v>
      </c>
      <c r="CJ7" s="38">
        <v>190.99</v>
      </c>
      <c r="CK7" s="38">
        <v>230.95</v>
      </c>
      <c r="CL7" s="38">
        <v>136.15</v>
      </c>
      <c r="CM7" s="38">
        <v>37.74</v>
      </c>
      <c r="CN7" s="38">
        <v>39.020000000000003</v>
      </c>
      <c r="CO7" s="38">
        <v>39.18</v>
      </c>
      <c r="CP7" s="38">
        <v>39.85</v>
      </c>
      <c r="CQ7" s="38">
        <v>39.07</v>
      </c>
      <c r="CR7" s="38">
        <v>54.67</v>
      </c>
      <c r="CS7" s="38">
        <v>53.51</v>
      </c>
      <c r="CT7" s="38">
        <v>53.5</v>
      </c>
      <c r="CU7" s="38">
        <v>52.58</v>
      </c>
      <c r="CV7" s="38">
        <v>49.27</v>
      </c>
      <c r="CW7" s="38">
        <v>59.64</v>
      </c>
      <c r="CX7" s="38">
        <v>76.260000000000005</v>
      </c>
      <c r="CY7" s="38">
        <v>77.430000000000007</v>
      </c>
      <c r="CZ7" s="38">
        <v>76.98</v>
      </c>
      <c r="DA7" s="38">
        <v>79.33</v>
      </c>
      <c r="DB7" s="38">
        <v>79.88</v>
      </c>
      <c r="DC7" s="38">
        <v>83.8</v>
      </c>
      <c r="DD7" s="38">
        <v>83.91</v>
      </c>
      <c r="DE7" s="38">
        <v>83.51</v>
      </c>
      <c r="DF7" s="38">
        <v>83.02</v>
      </c>
      <c r="DG7" s="38">
        <v>83.16</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113</v>
      </c>
      <c r="E13" t="s">
        <v>113</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U2037</cp:lastModifiedBy>
  <cp:lastPrinted>2021-01-25T00:02:54Z</cp:lastPrinted>
  <dcterms:created xsi:type="dcterms:W3CDTF">2020-12-04T02:43:07Z</dcterms:created>
  <dcterms:modified xsi:type="dcterms:W3CDTF">2021-01-25T00:03:40Z</dcterms:modified>
  <cp:category/>
</cp:coreProperties>
</file>