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192.168.101.170\060建設水道課\064建設庶務係\デスクトップ保存(PC異動時）\担当_R020814\01 下水道\29 経営戦略・経営比較分析表\経営比較分析表\31決算版\R030125経営比較分析\"/>
    </mc:Choice>
  </mc:AlternateContent>
  <xr:revisionPtr revIDLastSave="0" documentId="13_ncr:1_{839C8332-0844-4098-8CD6-2A5D0C0ADDA1}" xr6:coauthVersionLast="36" xr6:coauthVersionMax="36" xr10:uidLastSave="{00000000-0000-0000-0000-000000000000}"/>
  <workbookProtection workbookAlgorithmName="SHA-512" workbookHashValue="bIYiTdjtnMbbnsNEGc6F4dmgYYl8WBV2ctTooa8e84W3/P81KkZ3hGrI5YDuUIrRpdVH0TiZ7sBoNVuxddVS0g==" workbookSaltValue="PzwE3tlakRzCUmQ4AEJ1zQ==" workbookSpinCount="100000" lockStructure="1"/>
  <bookViews>
    <workbookView xWindow="0" yWindow="0" windowWidth="20040" windowHeight="70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T10" i="4"/>
  <c r="AL10" i="4"/>
  <c r="I10" i="4"/>
  <c r="AL8"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<sst xmlns="http://schemas.openxmlformats.org/spreadsheetml/2006/main" count="236" uniqueCount="121">
  <si>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</si>
  <si>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</si>
  <si>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</si>
  <si>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</si>
  <si>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</si>
  <si>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</si>
  <si>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</si>
  <si>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</si>
  <si>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</si>
  <si>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</si>
  <si>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</si>
  <si>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</si>
  <si>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</si>
  <si>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</si>
  <si>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</si>
  <si>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</si>
  <si>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</si>
  <si>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</si>
  <si>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</si>
  <si>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</si>
  <si>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</si>
  <si>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</si>
  <si>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</si>
  <si>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</si>
  <si>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</si>
  <si>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</si>
  <si>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</si>
  <si>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</si>
  <si>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</si>
  <si>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</si>
  <si>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</si>
  <si>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</si>
  <si>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</si>
  <si>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</si>
  <si>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</si>
  <si>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</si>
  <si>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</si>
  <si>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</si>
  <si>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</si>
  <si>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</si>
  <si>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</si>
  <si>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</si>
  <si>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</si>
  <si>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</si>
  <si>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</si>
  <si>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</si>
  <si>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</si>
  <si>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</si>
  <si>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</si>
  <si>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</si>
  <si>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</si>
  <si>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</si>
  <si>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</si>
  <si>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</si>
  <si>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</si>
  <si>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</si>
  <si>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</si>
  <si>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</si>
  <si>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</si>
  <si>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</si>
  <si>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</si>
  <si>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</si>
  <si>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</si>
  <si>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</si>
  <si>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</si>
  <si>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</si>
  <si>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</si>
  <si>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</si>
  <si>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</si>
  <si>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</si>
  <si>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</si>
  <si>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</si>
  <si>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</si>
  <si>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</si>
  <si>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</si>
  <si>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</si>
  <si>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</si>
  <si>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</si>
  <si>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</si>
  <si>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</si>
  <si>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</si>
  <si>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</si>
  <si>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</si>
  <si>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</si>
  <si>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</si>
  <si>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</si>
  <si>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</si>
  <si>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</si>
  <si>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</si>
  <si>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</si>
  <si>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</si>
  <si>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</si>
  <si>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</si>
  <si>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</si>
  <si>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</si>
  <si>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</si>
  <si>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</si>
  <si>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</si>
  <si>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</si>
  <si>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</si>
  <si>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</si>
  <si>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</si>
  <si>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</si>
  <si>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</si>
  <si>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</si>
  <si>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</si>
  <si>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</si>
  <si>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</si>
  <si>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</si>
  <si>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</si>
  <si>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</si>
  <si>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</si>
  <si>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</si>
  <si>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</si>
  <si>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</si>
  <si>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</si>
  <si>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</si>
  <si>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</si>
  <si>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費用については、料金収入及び一般会計繰入金で賄えているものの、処理施設に対する人口割合が少なく、今後も人口増加による新たな接続者が見込める地区ではないため、料金収入を増加させることは難しい状況ではあるが、未納対策への強化等により料金収入の確保に努め、一般会計への依存度を低減させる必要があると考えている。
　また、経営の健全化・効率化のため、今後は更なる維持管理経費の削減に努めるとともに、施設管理等の委託方法の見直しを検討していくことで、原価水準の低下につなげられるよう努めていくこととしたい。</t>
    <phoneticPr fontId="4"/>
  </si>
  <si>
    <t>　
  農業集落排水処理施設への接続率は高いものの、一施設に対する人口は少なく、料金収入だけで経費を賄える状況ではない。
　現状として、一般会計からの繰入金で収支を賄っているが、長期的な視点での施設の維持管理計画を策定し実施していくことで、維持管理費用の削減に努めたい。</t>
    <phoneticPr fontId="4"/>
  </si>
  <si>
    <t>　
  当町は、農業集落排水処理施設二箇所（楢山・三郷）を有しているが、供用開始後最長25年であり、管渠の更新時期にはまだ達していない。
　しかしながら、今後確実に進行する老朽化対策として、管渠及び処理施設に係る長寿命化計画を策定し長期的な施設・設備の適正な維持管理を行っていくこととしたい。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</si>
</sst>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68-43C3-8043-28D7E9032E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C068-43C3-8043-28D7E9032E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49.11</c:v>
                </c:pt>
                <c:pt idx="1">
                  <c:v>48.66</c:v>
                </c:pt>
                <c:pt idx="2">
                  <c:v>49.11</c:v>
                </c:pt>
                <c:pt idx="3">
                  <c:v>50.89</c:v>
                </c:pt>
                <c:pt idx="4">
                  <c:v>47.77</c:v>
                </c:pt>
              </c:numCache>
            </c:numRef>
          </c:val>
          <c:extLst>
            <c:ext xmlns:c16="http://schemas.microsoft.com/office/drawing/2014/chart" uri="{C3380CC4-5D6E-409C-BE32-E72D297353CC}">
              <c16:uniqueId val="{00000000-22AE-44B6-A32A-EE5C61B214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2AE-44B6-A32A-EE5C61B214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83.01</c:v>
                </c:pt>
                <c:pt idx="1">
                  <c:v>86.23</c:v>
                </c:pt>
                <c:pt idx="2">
                  <c:v>85.98</c:v>
                </c:pt>
                <c:pt idx="3">
                  <c:v>87.15</c:v>
                </c:pt>
                <c:pt idx="4">
                  <c:v>87.82</c:v>
                </c:pt>
              </c:numCache>
            </c:numRef>
          </c:val>
          <c:extLst>
            <c:ext xmlns:c16="http://schemas.microsoft.com/office/drawing/2014/chart" uri="{C3380CC4-5D6E-409C-BE32-E72D297353CC}">
              <c16:uniqueId val="{00000000-6F84-48AB-81C5-5D758E173A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F84-48AB-81C5-5D758E173A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101.66</c:v>
                </c:pt>
                <c:pt idx="1">
                  <c:v>106.51</c:v>
                </c:pt>
                <c:pt idx="2">
                  <c:v>100.81</c:v>
                </c:pt>
                <c:pt idx="3">
                  <c:v>100.55</c:v>
                </c:pt>
                <c:pt idx="4">
                  <c:v>102.27</c:v>
                </c:pt>
              </c:numCache>
            </c:numRef>
          </c:val>
          <c:extLst>
            <c:ext xmlns:c16="http://schemas.microsoft.com/office/drawing/2014/chart" uri="{C3380CC4-5D6E-409C-BE32-E72D297353CC}">
              <c16:uniqueId val="{00000000-FC66-4901-8BD3-5CC903F6FC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6-4901-8BD3-5CC903F6FC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98-4C9C-9CB6-78B91DEDFA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98-4C9C-9CB6-78B91DEDFA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B3-4687-90B8-6398E6FA4D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3-4687-90B8-6398E6FA4D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B5-4972-9A5E-E6E0412BB4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B5-4972-9A5E-E6E0412BB4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2A-4DC5-A507-46E30FCA32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2A-4DC5-A507-46E30FCA32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08-405A-BC55-D62A90ABDDA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A08-405A-BC55-D62A90ABDDA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31.88</c:v>
                </c:pt>
                <c:pt idx="1">
                  <c:v>32.92</c:v>
                </c:pt>
                <c:pt idx="2">
                  <c:v>32.28</c:v>
                </c:pt>
                <c:pt idx="3">
                  <c:v>28.52</c:v>
                </c:pt>
                <c:pt idx="4">
                  <c:v>30.62</c:v>
                </c:pt>
              </c:numCache>
            </c:numRef>
          </c:val>
          <c:extLst>
            <c:ext xmlns:c16="http://schemas.microsoft.com/office/drawing/2014/chart" uri="{C3380CC4-5D6E-409C-BE32-E72D297353CC}">
              <c16:uniqueId val="{00000000-9590-4C46-BE9A-1F68738AC0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590-4C46-BE9A-1F68738AC0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601.57000000000005</c:v>
                </c:pt>
                <c:pt idx="1">
                  <c:v>585.59</c:v>
                </c:pt>
                <c:pt idx="2">
                  <c:v>600.54</c:v>
                </c:pt>
                <c:pt idx="3">
                  <c:v>677.11</c:v>
                </c:pt>
                <c:pt idx="4">
                  <c:v>640.91999999999996</c:v>
                </c:pt>
              </c:numCache>
            </c:numRef>
          </c:val>
          <c:extLst>
            <c:ext xmlns:c16="http://schemas.microsoft.com/office/drawing/2014/chart" uri="{C3380CC4-5D6E-409C-BE32-E72D297353CC}">
              <c16:uniqueId val="{00000000-B42C-4FE4-BB19-B40688E57E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42C-4FE4-BB19-B40688E57E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1" zoomScaleNormal="100" workbookViewId="0">
      <selection activeCell="BE56" sqref="BE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大江町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8007</v>
      </c>
      <c r="AM8" s="69"/>
      <c r="AN8" s="69"/>
      <c r="AO8" s="69"/>
      <c r="AP8" s="69"/>
      <c r="AQ8" s="69"/>
      <c r="AR8" s="69"/>
      <c r="AS8" s="69"/>
      <c r="AT8" s="68">
        <f>データ!T6</f>
        <v>154.08000000000001</v>
      </c>
      <c r="AU8" s="68"/>
      <c r="AV8" s="68"/>
      <c r="AW8" s="68"/>
      <c r="AX8" s="68"/>
      <c r="AY8" s="68"/>
      <c r="AZ8" s="68"/>
      <c r="BA8" s="68"/>
      <c r="BB8" s="68">
        <f>データ!U6</f>
        <v>51.97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6.4</v>
      </c>
      <c r="Q10" s="68"/>
      <c r="R10" s="68"/>
      <c r="S10" s="68"/>
      <c r="T10" s="68"/>
      <c r="U10" s="68"/>
      <c r="V10" s="68"/>
      <c r="W10" s="68">
        <f>データ!Q6</f>
        <v>83.5</v>
      </c>
      <c r="X10" s="68"/>
      <c r="Y10" s="68"/>
      <c r="Z10" s="68"/>
      <c r="AA10" s="68"/>
      <c r="AB10" s="68"/>
      <c r="AC10" s="68"/>
      <c r="AD10" s="69">
        <f>データ!R6</f>
        <v>3685</v>
      </c>
      <c r="AE10" s="69"/>
      <c r="AF10" s="69"/>
      <c r="AG10" s="69"/>
      <c r="AH10" s="69"/>
      <c r="AI10" s="69"/>
      <c r="AJ10" s="69"/>
      <c r="AK10" s="2"/>
      <c r="AL10" s="69">
        <f>データ!V6</f>
        <v>509</v>
      </c>
      <c r="AM10" s="69"/>
      <c r="AN10" s="69"/>
      <c r="AO10" s="69"/>
      <c r="AP10" s="69"/>
      <c r="AQ10" s="69"/>
      <c r="AR10" s="69"/>
      <c r="AS10" s="69"/>
      <c r="AT10" s="68">
        <f>データ!W6</f>
        <v>0.54</v>
      </c>
      <c r="AU10" s="68"/>
      <c r="AV10" s="68"/>
      <c r="AW10" s="68"/>
      <c r="AX10" s="68"/>
      <c r="AY10" s="68"/>
      <c r="AZ10" s="68"/>
      <c r="BA10" s="68"/>
      <c r="BB10" s="68">
        <f>データ!X6</f>
        <v>942.59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AJIalpoMOSCUgx0IUBYxCaYcJa32256JkpNo7hIZL3zk9V+TSjnWN7EGl6x6qB9hecdj8UJ7J92aMRd8sthe8Q==" saltValue="lpZWw7RpqTwbG/3U9xpT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63240</v>
      </c>
      <c r="D6" s="33">
        <f t="shared" si="3"/>
        <v>47</v>
      </c>
      <c r="E6" s="33">
        <f t="shared" si="3"/>
        <v>17</v>
      </c>
      <c r="F6" s="33">
        <f t="shared" si="3"/>
        <v>5</v>
      </c>
      <c r="G6" s="33">
        <f t="shared" si="3"/>
        <v>0</v>
      </c>
      <c r="H6" s="33" t="str">
        <f t="shared" si="3"/>
        <v>山形県　大江町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6.4</v>
      </c>
      <c r="Q6" s="34">
        <f t="shared" si="3"/>
        <v>83.5</v>
      </c>
      <c r="R6" s="34">
        <f t="shared" si="3"/>
        <v>3685</v>
      </c>
      <c r="S6" s="34">
        <f t="shared" si="3"/>
        <v>8007</v>
      </c>
      <c r="T6" s="34">
        <f t="shared" si="3"/>
        <v>154.08000000000001</v>
      </c>
      <c r="U6" s="34">
        <f t="shared" si="3"/>
        <v>51.97</v>
      </c>
      <c r="V6" s="34">
        <f t="shared" si="3"/>
        <v>509</v>
      </c>
      <c r="W6" s="34">
        <f t="shared" si="3"/>
        <v>0.54</v>
      </c>
      <c r="X6" s="34">
        <f t="shared" si="3"/>
        <v>942.59</v>
      </c>
      <c r="Y6" s="35">
        <f>IF(Y7="",NA(),Y7)</f>
        <v>101.66</v>
      </c>
      <c r="Z6" s="35">
        <f t="shared" ref="Z6:AH6" si="4">IF(Z7="",NA(),Z7)</f>
        <v>106.51</v>
      </c>
      <c r="AA6" s="35">
        <f t="shared" si="4"/>
        <v>100.81</v>
      </c>
      <c r="AB6" s="35">
        <f t="shared" si="4"/>
        <v>100.55</v>
      </c>
      <c r="AC6" s="35">
        <f t="shared" si="4"/>
        <v>102.27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31.88</v>
      </c>
      <c r="BR6" s="35">
        <f t="shared" ref="BR6:BZ6" si="8">IF(BR7="",NA(),BR7)</f>
        <v>32.92</v>
      </c>
      <c r="BS6" s="35">
        <f t="shared" si="8"/>
        <v>32.28</v>
      </c>
      <c r="BT6" s="35">
        <f t="shared" si="8"/>
        <v>28.52</v>
      </c>
      <c r="BU6" s="35">
        <f t="shared" si="8"/>
        <v>30.62</v>
      </c>
      <c r="BV6" s="35">
        <f t="shared" si="8"/>
        <v>52.19</v>
      </c>
      <c r="BW6" s="35">
        <f t="shared" si="8"/>
        <v>55.32</v>
      </c>
      <c r="BX6" s="35">
        <f t="shared" si="8"/>
        <v>59.8</v>
      </c>
      <c r="BY6" s="35">
        <f t="shared" si="8"/>
        <v>57.77</v>
      </c>
      <c r="BZ6" s="35">
        <f t="shared" si="8"/>
        <v>57.31</v>
      </c>
      <c r="CA6" s="34" t="str">
        <f>IF(CA7="","",IF(CA7="-","【-】","【"&amp;SUBSTITUTE(TEXT(CA7,"#,##0.00"),"-","△")&amp;"】"))</f>
        <v>【59.59】</v>
      </c>
      <c r="CB6" s="35">
        <f>IF(CB7="",NA(),CB7)</f>
        <v>601.57000000000005</v>
      </c>
      <c r="CC6" s="35">
        <f t="shared" ref="CC6:CK6" si="9">IF(CC7="",NA(),CC7)</f>
        <v>585.59</v>
      </c>
      <c r="CD6" s="35">
        <f t="shared" si="9"/>
        <v>600.54</v>
      </c>
      <c r="CE6" s="35">
        <f t="shared" si="9"/>
        <v>677.11</v>
      </c>
      <c r="CF6" s="35">
        <f t="shared" si="9"/>
        <v>640.91999999999996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49.11</v>
      </c>
      <c r="CN6" s="35">
        <f t="shared" ref="CN6:CV6" si="10">IF(CN7="",NA(),CN7)</f>
        <v>48.66</v>
      </c>
      <c r="CO6" s="35">
        <f t="shared" si="10"/>
        <v>49.11</v>
      </c>
      <c r="CP6" s="35">
        <f t="shared" si="10"/>
        <v>50.89</v>
      </c>
      <c r="CQ6" s="35">
        <f t="shared" si="10"/>
        <v>47.77</v>
      </c>
      <c r="CR6" s="35">
        <f t="shared" si="10"/>
        <v>52.31</v>
      </c>
      <c r="CS6" s="35">
        <f t="shared" si="10"/>
        <v>60.65</v>
      </c>
      <c r="CT6" s="35">
        <f t="shared" si="10"/>
        <v>51.75</v>
      </c>
      <c r="CU6" s="35">
        <f t="shared" si="10"/>
        <v>50.68</v>
      </c>
      <c r="CV6" s="35">
        <f t="shared" si="10"/>
        <v>50.14</v>
      </c>
      <c r="CW6" s="34" t="str">
        <f>IF(CW7="","",IF(CW7="-","【-】","【"&amp;SUBSTITUTE(TEXT(CW7,"#,##0.00"),"-","△")&amp;"】"))</f>
        <v>【51.30】</v>
      </c>
      <c r="CX6" s="35">
        <f>IF(CX7="",NA(),CX7)</f>
        <v>83.01</v>
      </c>
      <c r="CY6" s="35">
        <f t="shared" ref="CY6:DG6" si="11">IF(CY7="",NA(),CY7)</f>
        <v>86.23</v>
      </c>
      <c r="CZ6" s="35">
        <f t="shared" si="11"/>
        <v>85.98</v>
      </c>
      <c r="DA6" s="35">
        <f t="shared" si="11"/>
        <v>87.15</v>
      </c>
      <c r="DB6" s="35">
        <f t="shared" si="11"/>
        <v>87.82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63240</v>
      </c>
      <c r="D7" s="37">
        <v>47</v>
      </c>
      <c r="E7" s="37">
        <v>17</v>
      </c>
      <c r="F7" s="37">
        <v>5</v>
      </c>
      <c r="G7" s="37">
        <v>0</v>
      </c>
      <c r="H7" s="37" t="s">
        <v>97</v>
      </c>
      <c r="I7" s="37" t="s">
        <v>98</v>
      </c>
      <c r="J7" s="37" t="s">
        <v>99</v>
      </c>
      <c r="K7" s="37" t="s">
        <v>100</v>
      </c>
      <c r="L7" s="37" t="s">
        <v>101</v>
      </c>
      <c r="M7" s="37" t="s">
        <v>102</v>
      </c>
      <c r="N7" s="38" t="s">
        <v>103</v>
      </c>
      <c r="O7" s="38" t="s">
        <v>104</v>
      </c>
      <c r="P7" s="38">
        <v>6.4</v>
      </c>
      <c r="Q7" s="38">
        <v>83.5</v>
      </c>
      <c r="R7" s="38">
        <v>3685</v>
      </c>
      <c r="S7" s="38">
        <v>8007</v>
      </c>
      <c r="T7" s="38">
        <v>154.08000000000001</v>
      </c>
      <c r="U7" s="38">
        <v>51.97</v>
      </c>
      <c r="V7" s="38">
        <v>509</v>
      </c>
      <c r="W7" s="38">
        <v>0.54</v>
      </c>
      <c r="X7" s="38">
        <v>942.59</v>
      </c>
      <c r="Y7" s="38">
        <v>101.66</v>
      </c>
      <c r="Z7" s="38">
        <v>106.51</v>
      </c>
      <c r="AA7" s="38">
        <v>100.81</v>
      </c>
      <c r="AB7" s="38">
        <v>100.55</v>
      </c>
      <c r="AC7" s="38">
        <v>102.27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31.88</v>
      </c>
      <c r="BR7" s="38">
        <v>32.92</v>
      </c>
      <c r="BS7" s="38">
        <v>32.28</v>
      </c>
      <c r="BT7" s="38">
        <v>28.52</v>
      </c>
      <c r="BU7" s="38">
        <v>30.62</v>
      </c>
      <c r="BV7" s="38">
        <v>52.19</v>
      </c>
      <c r="BW7" s="38">
        <v>55.32</v>
      </c>
      <c r="BX7" s="38">
        <v>59.8</v>
      </c>
      <c r="BY7" s="38">
        <v>57.77</v>
      </c>
      <c r="BZ7" s="38">
        <v>57.31</v>
      </c>
      <c r="CA7" s="38">
        <v>59.59</v>
      </c>
      <c r="CB7" s="38">
        <v>601.57000000000005</v>
      </c>
      <c r="CC7" s="38">
        <v>585.59</v>
      </c>
      <c r="CD7" s="38">
        <v>600.54</v>
      </c>
      <c r="CE7" s="38">
        <v>677.11</v>
      </c>
      <c r="CF7" s="38">
        <v>640.91999999999996</v>
      </c>
      <c r="CG7" s="38">
        <v>296.14</v>
      </c>
      <c r="CH7" s="38">
        <v>283.17</v>
      </c>
      <c r="CI7" s="38">
        <v>263.76</v>
      </c>
      <c r="CJ7" s="38">
        <v>274.35000000000002</v>
      </c>
      <c r="CK7" s="38">
        <v>273.52</v>
      </c>
      <c r="CL7" s="38">
        <v>257.86</v>
      </c>
      <c r="CM7" s="38">
        <v>49.11</v>
      </c>
      <c r="CN7" s="38">
        <v>48.66</v>
      </c>
      <c r="CO7" s="38">
        <v>49.11</v>
      </c>
      <c r="CP7" s="38">
        <v>50.89</v>
      </c>
      <c r="CQ7" s="38">
        <v>47.77</v>
      </c>
      <c r="CR7" s="38">
        <v>52.31</v>
      </c>
      <c r="CS7" s="38">
        <v>60.65</v>
      </c>
      <c r="CT7" s="38">
        <v>51.75</v>
      </c>
      <c r="CU7" s="38">
        <v>50.68</v>
      </c>
      <c r="CV7" s="38">
        <v>50.14</v>
      </c>
      <c r="CW7" s="38">
        <v>51.3</v>
      </c>
      <c r="CX7" s="38">
        <v>83.01</v>
      </c>
      <c r="CY7" s="38">
        <v>86.23</v>
      </c>
      <c r="CZ7" s="38">
        <v>85.98</v>
      </c>
      <c r="DA7" s="38">
        <v>87.15</v>
      </c>
      <c r="DB7" s="38">
        <v>87.82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U2037</cp:lastModifiedBy>
  <cp:lastPrinted>2021-01-25T00:05:48Z</cp:lastPrinted>
  <dcterms:created xsi:type="dcterms:W3CDTF">2020-12-04T03:00:25Z</dcterms:created>
  <dcterms:modified xsi:type="dcterms:W3CDTF">2021-01-25T00:07:14Z</dcterms:modified>
  <cp:category/>
</cp:coreProperties>
</file>