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521.OOE7\Desktop\担当\01 下水道\29 経営戦略・経営比較分析表\経営比較分析表\30決算版\"/>
    </mc:Choice>
  </mc:AlternateContent>
  <workbookProtection workbookAlgorithmName="SHA-512" workbookHashValue="/l0CS49Trw5XLfhZ8AibkykfiQpw+diF6F1NyK3wGiSLsDmjlsZ4FYnXl/o9tIcn4AspP9r1DmtiCp45cPCiFA==" workbookSaltValue="BHc30J9TtaMget5qQ67u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I10" i="4"/>
  <c r="BB8" i="4"/>
  <c r="AL8" i="4"/>
  <c r="W8" i="4"/>
  <c r="P8" i="4"/>
  <c r="I8" i="4"/>
  <c r="B6" i="4"/>
  <c r="B10" i="5" l="1"/>
  <c r="F10" i="5"/>
  <c r="C10" i="5"/>
  <c r="D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<sst xmlns="http://schemas.openxmlformats.org/spreadsheetml/2006/main" count="228" uniqueCount="115">
  <si>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</si>
  <si>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</si>
  <si>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</si>
  <si>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</si>
  <si>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</si>
  <si>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</si>
  <si>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</si>
  <si>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</si>
  <si>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</si>
  <si>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</si>
  <si>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</si>
  <si>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</si>
  <si>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</si>
  <si>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</si>
  <si>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</si>
  <si>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</si>
  <si>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</si>
  <si>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</si>
  <si>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</si>
  <si>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</si>
  <si>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</si>
  <si>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</si>
  <si>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</si>
  <si>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</si>
  <si>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</si>
  <si>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</si>
  <si>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</si>
  <si>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</si>
  <si>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</si>
  <si>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</si>
  <si>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</si>
  <si>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</si>
  <si>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</si>
  <si>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</si>
  <si>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</si>
  <si>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</si>
  <si>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</si>
  <si>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</si>
  <si>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</si>
  <si>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</si>
  <si>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</si>
  <si>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</si>
  <si>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</si>
  <si>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</si>
  <si>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</si>
  <si>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</si>
  <si>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</si>
  <si>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</si>
  <si>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</si>
  <si>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</si>
  <si>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</si>
  <si>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</si>
  <si>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</si>
  <si>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</si>
  <si>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</si>
  <si>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</si>
  <si>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</si>
  <si>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</si>
  <si>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</si>
  <si>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</si>
  <si>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</si>
  <si>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</si>
  <si>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</si>
  <si>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</si>
  <si>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</si>
  <si>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</si>
  <si>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</si>
  <si>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</si>
  <si>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</si>
  <si>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</si>
  <si>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</si>
  <si>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</si>
  <si>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</si>
  <si>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</si>
  <si>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</si>
  <si>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</si>
  <si>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</si>
  <si>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</si>
  <si>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</si>
  <si>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</si>
  <si>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</si>
  <si>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</si>
  <si>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</si>
  <si>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</si>
  <si>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</si>
  <si>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</si>
  <si>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</si>
  <si>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</si>
  <si>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</si>
  <si>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</si>
  <si>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</si>
  <si>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</si>
  <si>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</si>
  <si>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</si>
  <si>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</si>
  <si>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</si>
  <si>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</si>
  <si>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</si>
  <si>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</si>
  <si>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</si>
  <si>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</si>
  <si>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</si>
  <si>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</si>
  <si>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</si>
  <si>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</si>
  <si>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</si>
  <si>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</si>
  <si>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</si>
  <si>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</si>
  <si>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</si>
  <si>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</si>
  <si>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</si>
  <si>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費用については、料金収入及び一般会計繰入金で賄えているものの、処理施設に対する人口割合が少なく、今後も人口増加による新たな接続者が見込める地区ではないため、料金収入を増加させることは難しい状況ではあるが、未納対策への強化等により料金収入の確保に努め、一般会計への依存度を低減させる必要があると考えている。
　また、経営の健全化・効率化のため、今後は更なる維持管理経費の削減に努めるとともに、施設管理等の委託方法の見直しを検討していくことで、原価水準の低下につなげられるよう努めていくこととしたい。</t>
    <phoneticPr fontId="4"/>
  </si>
  <si>
    <t>　
  農業集落排水処理施設への接続率は高いものの、一施設に対する人口は少なく、料金収入だけで経費を賄える状況ではない。
　現状として、一般会計からの繰入金で収支を賄っているが、長期的な視点での施設の維持管理計画を策定し実施していくことで、維持管理費用の削減に努めたい。</t>
    <phoneticPr fontId="4"/>
  </si>
  <si>
    <t>　
  当町は、農業集落排水処理施設二箇所（楢山・三郷）を有しているが、供用開始後最長24年であり、管渠の更新時期にはまだ達していない。
　しかしながら、今後確実に進行する老朽化対策として、管渠及び処理施設に係る長寿命化計画を策定し長期的な施設・設備の適正な維持管理を行っていくこととしたい。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</si>
</sst>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A9-4B87-8A6A-3A139DF97352}"/>
            </c:ext>
          </c:extLst>
        </c:ser>
        <c:dLbls>
          <c:showLegendKey val="0"/>
          <c:showVal val="0"/>
          <c:showCatName val="0"/>
          <c:showSerName val="0"/>
          <c:showPercent val="0"/>
          <c:showBubbleSize val="0"/>
        </c:dLbls>
        <c:gapWidth val="150"/>
        <c:axId val="123540976"/>
        <c:axId val="1860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AA9-4B87-8A6A-3A139DF97352}"/>
            </c:ext>
          </c:extLst>
        </c:ser>
        <c:dLbls>
          <c:showLegendKey val="0"/>
          <c:showVal val="0"/>
          <c:showCatName val="0"/>
          <c:showSerName val="0"/>
          <c:showPercent val="0"/>
          <c:showBubbleSize val="0"/>
        </c:dLbls>
        <c:marker val="1"/>
        <c:smooth val="0"/>
        <c:axId val="123540976"/>
        <c:axId val="186087112"/>
      </c:lineChart>
      <c:dateAx>
        <c:axId val="123540976"/>
        <c:scaling>
          <c:orientation val="minMax"/>
        </c:scaling>
        <c:delete val="1"/>
        <c:axPos val="b"/>
        <c:numFmt formatCode="ge" sourceLinked="1"/>
        <c:majorTickMark val="none"/>
        <c:minorTickMark val="none"/>
        <c:tickLblPos val="none"/>
        <c:crossAx val="186087112"/>
        <c:crosses val="autoZero"/>
        <c:auto val="1"/>
        <c:lblOffset val="100"/>
        <c:baseTimeUnit val="years"/>
      </c:dateAx>
      <c:valAx>
        <c:axId val="18608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48.66</c:v>
                </c:pt>
                <c:pt idx="1">
                  <c:v>49.11</c:v>
                </c:pt>
                <c:pt idx="2">
                  <c:v>48.66</c:v>
                </c:pt>
                <c:pt idx="3">
                  <c:v>49.11</c:v>
                </c:pt>
                <c:pt idx="4">
                  <c:v>50.89</c:v>
                </c:pt>
              </c:numCache>
            </c:numRef>
          </c:val>
          <c:extLst xmlns:c16r2="http://schemas.microsoft.com/office/drawing/2015/06/chart">
            <c:ext xmlns:c16="http://schemas.microsoft.com/office/drawing/2014/chart" uri="{C3380CC4-5D6E-409C-BE32-E72D297353CC}">
              <c16:uniqueId val="{00000000-AA60-47E5-9C46-8BECFF88C7F7}"/>
            </c:ext>
          </c:extLst>
        </c:ser>
        <c:dLbls>
          <c:showLegendKey val="0"/>
          <c:showVal val="0"/>
          <c:showCatName val="0"/>
          <c:showSerName val="0"/>
          <c:showPercent val="0"/>
          <c:showBubbleSize val="0"/>
        </c:dLbls>
        <c:gapWidth val="150"/>
        <c:axId val="186634368"/>
        <c:axId val="18663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A60-47E5-9C46-8BECFF88C7F7}"/>
            </c:ext>
          </c:extLst>
        </c:ser>
        <c:dLbls>
          <c:showLegendKey val="0"/>
          <c:showVal val="0"/>
          <c:showCatName val="0"/>
          <c:showSerName val="0"/>
          <c:showPercent val="0"/>
          <c:showBubbleSize val="0"/>
        </c:dLbls>
        <c:marker val="1"/>
        <c:smooth val="0"/>
        <c:axId val="186634368"/>
        <c:axId val="186634760"/>
      </c:lineChart>
      <c:dateAx>
        <c:axId val="186634368"/>
        <c:scaling>
          <c:orientation val="minMax"/>
        </c:scaling>
        <c:delete val="1"/>
        <c:axPos val="b"/>
        <c:numFmt formatCode="ge" sourceLinked="1"/>
        <c:majorTickMark val="none"/>
        <c:minorTickMark val="none"/>
        <c:tickLblPos val="none"/>
        <c:crossAx val="186634760"/>
        <c:crosses val="autoZero"/>
        <c:auto val="1"/>
        <c:lblOffset val="100"/>
        <c:baseTimeUnit val="years"/>
      </c:dateAx>
      <c:valAx>
        <c:axId val="1866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84.98</c:v>
                </c:pt>
                <c:pt idx="1">
                  <c:v>83.01</c:v>
                </c:pt>
                <c:pt idx="2">
                  <c:v>86.23</c:v>
                </c:pt>
                <c:pt idx="3">
                  <c:v>85.98</c:v>
                </c:pt>
                <c:pt idx="4">
                  <c:v>87.15</c:v>
                </c:pt>
              </c:numCache>
            </c:numRef>
          </c:val>
          <c:extLst xmlns:c16r2="http://schemas.microsoft.com/office/drawing/2015/06/chart">
            <c:ext xmlns:c16="http://schemas.microsoft.com/office/drawing/2014/chart" uri="{C3380CC4-5D6E-409C-BE32-E72D297353CC}">
              <c16:uniqueId val="{00000000-1D96-488F-8595-E043FAAF02C8}"/>
            </c:ext>
          </c:extLst>
        </c:ser>
        <c:dLbls>
          <c:showLegendKey val="0"/>
          <c:showVal val="0"/>
          <c:showCatName val="0"/>
          <c:showSerName val="0"/>
          <c:showPercent val="0"/>
          <c:showBubbleSize val="0"/>
        </c:dLbls>
        <c:gapWidth val="150"/>
        <c:axId val="186635936"/>
        <c:axId val="1869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D96-488F-8595-E043FAAF02C8}"/>
            </c:ext>
          </c:extLst>
        </c:ser>
        <c:dLbls>
          <c:showLegendKey val="0"/>
          <c:showVal val="0"/>
          <c:showCatName val="0"/>
          <c:showSerName val="0"/>
          <c:showPercent val="0"/>
          <c:showBubbleSize val="0"/>
        </c:dLbls>
        <c:marker val="1"/>
        <c:smooth val="0"/>
        <c:axId val="186635936"/>
        <c:axId val="186935488"/>
      </c:lineChart>
      <c:dateAx>
        <c:axId val="186635936"/>
        <c:scaling>
          <c:orientation val="minMax"/>
        </c:scaling>
        <c:delete val="1"/>
        <c:axPos val="b"/>
        <c:numFmt formatCode="ge" sourceLinked="1"/>
        <c:majorTickMark val="none"/>
        <c:minorTickMark val="none"/>
        <c:tickLblPos val="none"/>
        <c:crossAx val="186935488"/>
        <c:crosses val="autoZero"/>
        <c:auto val="1"/>
        <c:lblOffset val="100"/>
        <c:baseTimeUnit val="years"/>
      </c:dateAx>
      <c:valAx>
        <c:axId val="1869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100.22</c:v>
                </c:pt>
                <c:pt idx="1">
                  <c:v>101.66</c:v>
                </c:pt>
                <c:pt idx="2">
                  <c:v>106.51</c:v>
                </c:pt>
                <c:pt idx="3">
                  <c:v>100.81</c:v>
                </c:pt>
                <c:pt idx="4">
                  <c:v>100.55</c:v>
                </c:pt>
              </c:numCache>
            </c:numRef>
          </c:val>
          <c:extLst xmlns:c16r2="http://schemas.microsoft.com/office/drawing/2015/06/chart">
            <c:ext xmlns:c16="http://schemas.microsoft.com/office/drawing/2014/chart" uri="{C3380CC4-5D6E-409C-BE32-E72D297353CC}">
              <c16:uniqueId val="{00000000-DD6E-4C16-99C8-B2C111E579AF}"/>
            </c:ext>
          </c:extLst>
        </c:ser>
        <c:dLbls>
          <c:showLegendKey val="0"/>
          <c:showVal val="0"/>
          <c:showCatName val="0"/>
          <c:showSerName val="0"/>
          <c:showPercent val="0"/>
          <c:showBubbleSize val="0"/>
        </c:dLbls>
        <c:gapWidth val="150"/>
        <c:axId val="185940344"/>
        <c:axId val="18606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6E-4C16-99C8-B2C111E579AF}"/>
            </c:ext>
          </c:extLst>
        </c:ser>
        <c:dLbls>
          <c:showLegendKey val="0"/>
          <c:showVal val="0"/>
          <c:showCatName val="0"/>
          <c:showSerName val="0"/>
          <c:showPercent val="0"/>
          <c:showBubbleSize val="0"/>
        </c:dLbls>
        <c:marker val="1"/>
        <c:smooth val="0"/>
        <c:axId val="185940344"/>
        <c:axId val="186061136"/>
      </c:lineChart>
      <c:dateAx>
        <c:axId val="185940344"/>
        <c:scaling>
          <c:orientation val="minMax"/>
        </c:scaling>
        <c:delete val="1"/>
        <c:axPos val="b"/>
        <c:numFmt formatCode="ge" sourceLinked="1"/>
        <c:majorTickMark val="none"/>
        <c:minorTickMark val="none"/>
        <c:tickLblPos val="none"/>
        <c:crossAx val="186061136"/>
        <c:crosses val="autoZero"/>
        <c:auto val="1"/>
        <c:lblOffset val="100"/>
        <c:baseTimeUnit val="years"/>
      </c:dateAx>
      <c:valAx>
        <c:axId val="1860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22-42C0-BBBB-239D5FE041DB}"/>
            </c:ext>
          </c:extLst>
        </c:ser>
        <c:dLbls>
          <c:showLegendKey val="0"/>
          <c:showVal val="0"/>
          <c:showCatName val="0"/>
          <c:showSerName val="0"/>
          <c:showPercent val="0"/>
          <c:showBubbleSize val="0"/>
        </c:dLbls>
        <c:gapWidth val="150"/>
        <c:axId val="185938328"/>
        <c:axId val="18669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22-42C0-BBBB-239D5FE041DB}"/>
            </c:ext>
          </c:extLst>
        </c:ser>
        <c:dLbls>
          <c:showLegendKey val="0"/>
          <c:showVal val="0"/>
          <c:showCatName val="0"/>
          <c:showSerName val="0"/>
          <c:showPercent val="0"/>
          <c:showBubbleSize val="0"/>
        </c:dLbls>
        <c:marker val="1"/>
        <c:smooth val="0"/>
        <c:axId val="185938328"/>
        <c:axId val="186690680"/>
      </c:lineChart>
      <c:dateAx>
        <c:axId val="185938328"/>
        <c:scaling>
          <c:orientation val="minMax"/>
        </c:scaling>
        <c:delete val="1"/>
        <c:axPos val="b"/>
        <c:numFmt formatCode="ge" sourceLinked="1"/>
        <c:majorTickMark val="none"/>
        <c:minorTickMark val="none"/>
        <c:tickLblPos val="none"/>
        <c:crossAx val="186690680"/>
        <c:crosses val="autoZero"/>
        <c:auto val="1"/>
        <c:lblOffset val="100"/>
        <c:baseTimeUnit val="years"/>
      </c:dateAx>
      <c:valAx>
        <c:axId val="18669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D5-4EBE-B701-FF1E336F20FD}"/>
            </c:ext>
          </c:extLst>
        </c:ser>
        <c:dLbls>
          <c:showLegendKey val="0"/>
          <c:showVal val="0"/>
          <c:showCatName val="0"/>
          <c:showSerName val="0"/>
          <c:showPercent val="0"/>
          <c:showBubbleSize val="0"/>
        </c:dLbls>
        <c:gapWidth val="150"/>
        <c:axId val="186727344"/>
        <c:axId val="18527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5-4EBE-B701-FF1E336F20FD}"/>
            </c:ext>
          </c:extLst>
        </c:ser>
        <c:dLbls>
          <c:showLegendKey val="0"/>
          <c:showVal val="0"/>
          <c:showCatName val="0"/>
          <c:showSerName val="0"/>
          <c:showPercent val="0"/>
          <c:showBubbleSize val="0"/>
        </c:dLbls>
        <c:marker val="1"/>
        <c:smooth val="0"/>
        <c:axId val="186727344"/>
        <c:axId val="185272920"/>
      </c:lineChart>
      <c:dateAx>
        <c:axId val="186727344"/>
        <c:scaling>
          <c:orientation val="minMax"/>
        </c:scaling>
        <c:delete val="1"/>
        <c:axPos val="b"/>
        <c:numFmt formatCode="ge" sourceLinked="1"/>
        <c:majorTickMark val="none"/>
        <c:minorTickMark val="none"/>
        <c:tickLblPos val="none"/>
        <c:crossAx val="185272920"/>
        <c:crosses val="autoZero"/>
        <c:auto val="1"/>
        <c:lblOffset val="100"/>
        <c:baseTimeUnit val="years"/>
      </c:dateAx>
      <c:valAx>
        <c:axId val="1852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2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C7-451B-B103-7DC86BA5A4FE}"/>
            </c:ext>
          </c:extLst>
        </c:ser>
        <c:dLbls>
          <c:showLegendKey val="0"/>
          <c:showVal val="0"/>
          <c:showCatName val="0"/>
          <c:showSerName val="0"/>
          <c:showPercent val="0"/>
          <c:showBubbleSize val="0"/>
        </c:dLbls>
        <c:gapWidth val="150"/>
        <c:axId val="185275272"/>
        <c:axId val="18527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C7-451B-B103-7DC86BA5A4FE}"/>
            </c:ext>
          </c:extLst>
        </c:ser>
        <c:dLbls>
          <c:showLegendKey val="0"/>
          <c:showVal val="0"/>
          <c:showCatName val="0"/>
          <c:showSerName val="0"/>
          <c:showPercent val="0"/>
          <c:showBubbleSize val="0"/>
        </c:dLbls>
        <c:marker val="1"/>
        <c:smooth val="0"/>
        <c:axId val="185275272"/>
        <c:axId val="185275664"/>
      </c:lineChart>
      <c:dateAx>
        <c:axId val="185275272"/>
        <c:scaling>
          <c:orientation val="minMax"/>
        </c:scaling>
        <c:delete val="1"/>
        <c:axPos val="b"/>
        <c:numFmt formatCode="ge" sourceLinked="1"/>
        <c:majorTickMark val="none"/>
        <c:minorTickMark val="none"/>
        <c:tickLblPos val="none"/>
        <c:crossAx val="185275664"/>
        <c:crosses val="autoZero"/>
        <c:auto val="1"/>
        <c:lblOffset val="100"/>
        <c:baseTimeUnit val="years"/>
      </c:dateAx>
      <c:valAx>
        <c:axId val="1852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A1-41A5-ABAB-A8C5F395B7DB}"/>
            </c:ext>
          </c:extLst>
        </c:ser>
        <c:dLbls>
          <c:showLegendKey val="0"/>
          <c:showVal val="0"/>
          <c:showCatName val="0"/>
          <c:showSerName val="0"/>
          <c:showPercent val="0"/>
          <c:showBubbleSize val="0"/>
        </c:dLbls>
        <c:gapWidth val="150"/>
        <c:axId val="185277232"/>
        <c:axId val="18527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A1-41A5-ABAB-A8C5F395B7DB}"/>
            </c:ext>
          </c:extLst>
        </c:ser>
        <c:dLbls>
          <c:showLegendKey val="0"/>
          <c:showVal val="0"/>
          <c:showCatName val="0"/>
          <c:showSerName val="0"/>
          <c:showPercent val="0"/>
          <c:showBubbleSize val="0"/>
        </c:dLbls>
        <c:marker val="1"/>
        <c:smooth val="0"/>
        <c:axId val="185277232"/>
        <c:axId val="185277624"/>
      </c:lineChart>
      <c:dateAx>
        <c:axId val="185277232"/>
        <c:scaling>
          <c:orientation val="minMax"/>
        </c:scaling>
        <c:delete val="1"/>
        <c:axPos val="b"/>
        <c:numFmt formatCode="ge" sourceLinked="1"/>
        <c:majorTickMark val="none"/>
        <c:minorTickMark val="none"/>
        <c:tickLblPos val="none"/>
        <c:crossAx val="185277624"/>
        <c:crosses val="autoZero"/>
        <c:auto val="1"/>
        <c:lblOffset val="100"/>
        <c:baseTimeUnit val="years"/>
      </c:dateAx>
      <c:valAx>
        <c:axId val="18527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17-4D6C-96F8-0BF809EB4940}"/>
            </c:ext>
          </c:extLst>
        </c:ser>
        <c:dLbls>
          <c:showLegendKey val="0"/>
          <c:showVal val="0"/>
          <c:showCatName val="0"/>
          <c:showSerName val="0"/>
          <c:showPercent val="0"/>
          <c:showBubbleSize val="0"/>
        </c:dLbls>
        <c:gapWidth val="150"/>
        <c:axId val="185274880"/>
        <c:axId val="1852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617-4D6C-96F8-0BF809EB4940}"/>
            </c:ext>
          </c:extLst>
        </c:ser>
        <c:dLbls>
          <c:showLegendKey val="0"/>
          <c:showVal val="0"/>
          <c:showCatName val="0"/>
          <c:showSerName val="0"/>
          <c:showPercent val="0"/>
          <c:showBubbleSize val="0"/>
        </c:dLbls>
        <c:marker val="1"/>
        <c:smooth val="0"/>
        <c:axId val="185274880"/>
        <c:axId val="185274488"/>
      </c:lineChart>
      <c:dateAx>
        <c:axId val="185274880"/>
        <c:scaling>
          <c:orientation val="minMax"/>
        </c:scaling>
        <c:delete val="1"/>
        <c:axPos val="b"/>
        <c:numFmt formatCode="ge" sourceLinked="1"/>
        <c:majorTickMark val="none"/>
        <c:minorTickMark val="none"/>
        <c:tickLblPos val="none"/>
        <c:crossAx val="185274488"/>
        <c:crosses val="autoZero"/>
        <c:auto val="1"/>
        <c:lblOffset val="100"/>
        <c:baseTimeUnit val="years"/>
      </c:dateAx>
      <c:valAx>
        <c:axId val="1852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34.840000000000003</c:v>
                </c:pt>
                <c:pt idx="1">
                  <c:v>31.88</c:v>
                </c:pt>
                <c:pt idx="2">
                  <c:v>32.92</c:v>
                </c:pt>
                <c:pt idx="3">
                  <c:v>32.28</c:v>
                </c:pt>
                <c:pt idx="4">
                  <c:v>28.52</c:v>
                </c:pt>
              </c:numCache>
            </c:numRef>
          </c:val>
          <c:extLst xmlns:c16r2="http://schemas.microsoft.com/office/drawing/2015/06/chart">
            <c:ext xmlns:c16="http://schemas.microsoft.com/office/drawing/2014/chart" uri="{C3380CC4-5D6E-409C-BE32-E72D297353CC}">
              <c16:uniqueId val="{00000000-BC28-4B17-AAB0-430A96BFBB15}"/>
            </c:ext>
          </c:extLst>
        </c:ser>
        <c:dLbls>
          <c:showLegendKey val="0"/>
          <c:showVal val="0"/>
          <c:showCatName val="0"/>
          <c:showSerName val="0"/>
          <c:showPercent val="0"/>
          <c:showBubbleSize val="0"/>
        </c:dLbls>
        <c:gapWidth val="150"/>
        <c:axId val="185278800"/>
        <c:axId val="1852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C28-4B17-AAB0-430A96BFBB15}"/>
            </c:ext>
          </c:extLst>
        </c:ser>
        <c:dLbls>
          <c:showLegendKey val="0"/>
          <c:showVal val="0"/>
          <c:showCatName val="0"/>
          <c:showSerName val="0"/>
          <c:showPercent val="0"/>
          <c:showBubbleSize val="0"/>
        </c:dLbls>
        <c:marker val="1"/>
        <c:smooth val="0"/>
        <c:axId val="185278800"/>
        <c:axId val="185279192"/>
      </c:lineChart>
      <c:dateAx>
        <c:axId val="185278800"/>
        <c:scaling>
          <c:orientation val="minMax"/>
        </c:scaling>
        <c:delete val="1"/>
        <c:axPos val="b"/>
        <c:numFmt formatCode="ge" sourceLinked="1"/>
        <c:majorTickMark val="none"/>
        <c:minorTickMark val="none"/>
        <c:tickLblPos val="none"/>
        <c:crossAx val="185279192"/>
        <c:crosses val="autoZero"/>
        <c:auto val="1"/>
        <c:lblOffset val="100"/>
        <c:baseTimeUnit val="years"/>
      </c:dateAx>
      <c:valAx>
        <c:axId val="1852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545.22</c:v>
                </c:pt>
                <c:pt idx="1">
                  <c:v>601.57000000000005</c:v>
                </c:pt>
                <c:pt idx="2">
                  <c:v>585.59</c:v>
                </c:pt>
                <c:pt idx="3">
                  <c:v>600.54</c:v>
                </c:pt>
                <c:pt idx="4">
                  <c:v>677.11</c:v>
                </c:pt>
              </c:numCache>
            </c:numRef>
          </c:val>
          <c:extLst xmlns:c16r2="http://schemas.microsoft.com/office/drawing/2015/06/chart">
            <c:ext xmlns:c16="http://schemas.microsoft.com/office/drawing/2014/chart" uri="{C3380CC4-5D6E-409C-BE32-E72D297353CC}">
              <c16:uniqueId val="{00000000-2ED8-407F-A4C4-AB4DA4C7D537}"/>
            </c:ext>
          </c:extLst>
        </c:ser>
        <c:dLbls>
          <c:showLegendKey val="0"/>
          <c:showVal val="0"/>
          <c:showCatName val="0"/>
          <c:showSerName val="0"/>
          <c:showPercent val="0"/>
          <c:showBubbleSize val="0"/>
        </c:dLbls>
        <c:gapWidth val="150"/>
        <c:axId val="185276840"/>
        <c:axId val="18663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2ED8-407F-A4C4-AB4DA4C7D537}"/>
            </c:ext>
          </c:extLst>
        </c:ser>
        <c:dLbls>
          <c:showLegendKey val="0"/>
          <c:showVal val="0"/>
          <c:showCatName val="0"/>
          <c:showSerName val="0"/>
          <c:showPercent val="0"/>
          <c:showBubbleSize val="0"/>
        </c:dLbls>
        <c:marker val="1"/>
        <c:smooth val="0"/>
        <c:axId val="185276840"/>
        <c:axId val="186633192"/>
      </c:lineChart>
      <c:dateAx>
        <c:axId val="185276840"/>
        <c:scaling>
          <c:orientation val="minMax"/>
        </c:scaling>
        <c:delete val="1"/>
        <c:axPos val="b"/>
        <c:numFmt formatCode="ge" sourceLinked="1"/>
        <c:majorTickMark val="none"/>
        <c:minorTickMark val="none"/>
        <c:tickLblPos val="none"/>
        <c:crossAx val="186633192"/>
        <c:crosses val="autoZero"/>
        <c:auto val="1"/>
        <c:lblOffset val="100"/>
        <c:baseTimeUnit val="years"/>
      </c:dateAx>
      <c:valAx>
        <c:axId val="1866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54"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大江町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8228</v>
      </c>
      <c r="AM8" s="68"/>
      <c r="AN8" s="68"/>
      <c r="AO8" s="68"/>
      <c r="AP8" s="68"/>
      <c r="AQ8" s="68"/>
      <c r="AR8" s="68"/>
      <c r="AS8" s="68"/>
      <c r="AT8" s="67">
        <f>データ!T6</f>
        <v>154.08000000000001</v>
      </c>
      <c r="AU8" s="67"/>
      <c r="AV8" s="67"/>
      <c r="AW8" s="67"/>
      <c r="AX8" s="67"/>
      <c r="AY8" s="67"/>
      <c r="AZ8" s="67"/>
      <c r="BA8" s="67"/>
      <c r="BB8" s="67">
        <f>データ!U6</f>
        <v>53.4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6.47</v>
      </c>
      <c r="Q10" s="67"/>
      <c r="R10" s="67"/>
      <c r="S10" s="67"/>
      <c r="T10" s="67"/>
      <c r="U10" s="67"/>
      <c r="V10" s="67"/>
      <c r="W10" s="67">
        <f>データ!Q6</f>
        <v>80.11</v>
      </c>
      <c r="X10" s="67"/>
      <c r="Y10" s="67"/>
      <c r="Z10" s="67"/>
      <c r="AA10" s="67"/>
      <c r="AB10" s="67"/>
      <c r="AC10" s="67"/>
      <c r="AD10" s="68">
        <f>データ!R6</f>
        <v>3618</v>
      </c>
      <c r="AE10" s="68"/>
      <c r="AF10" s="68"/>
      <c r="AG10" s="68"/>
      <c r="AH10" s="68"/>
      <c r="AI10" s="68"/>
      <c r="AJ10" s="68"/>
      <c r="AK10" s="2"/>
      <c r="AL10" s="68">
        <f>データ!V6</f>
        <v>529</v>
      </c>
      <c r="AM10" s="68"/>
      <c r="AN10" s="68"/>
      <c r="AO10" s="68"/>
      <c r="AP10" s="68"/>
      <c r="AQ10" s="68"/>
      <c r="AR10" s="68"/>
      <c r="AS10" s="68"/>
      <c r="AT10" s="67">
        <f>データ!W6</f>
        <v>0.54</v>
      </c>
      <c r="AU10" s="67"/>
      <c r="AV10" s="67"/>
      <c r="AW10" s="67"/>
      <c r="AX10" s="67"/>
      <c r="AY10" s="67"/>
      <c r="AZ10" s="67"/>
      <c r="BA10" s="67"/>
      <c r="BB10" s="67">
        <f>データ!X6</f>
        <v>979.63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gdbW7dW8TG+NCj2lnGuv7yDvpdBlvvfM5FzaDLZHSyYHd6gx0GAJQo9Up0iAzrkdI3Jd5BpKpD6nz/TDeyLwRQ==" saltValue="aXCDcfd2/4ZWVSgN06Vv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63240</v>
      </c>
      <c r="D6" s="33">
        <f t="shared" si="3"/>
        <v>47</v>
      </c>
      <c r="E6" s="33">
        <f t="shared" si="3"/>
        <v>17</v>
      </c>
      <c r="F6" s="33">
        <f t="shared" si="3"/>
        <v>5</v>
      </c>
      <c r="G6" s="33">
        <f t="shared" si="3"/>
        <v>0</v>
      </c>
      <c r="H6" s="33" t="str">
        <f t="shared" si="3"/>
        <v>山形県　大江町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6.47</v>
      </c>
      <c r="Q6" s="34">
        <f t="shared" si="3"/>
        <v>80.11</v>
      </c>
      <c r="R6" s="34">
        <f t="shared" si="3"/>
        <v>3618</v>
      </c>
      <c r="S6" s="34">
        <f t="shared" si="3"/>
        <v>8228</v>
      </c>
      <c r="T6" s="34">
        <f t="shared" si="3"/>
        <v>154.08000000000001</v>
      </c>
      <c r="U6" s="34">
        <f t="shared" si="3"/>
        <v>53.4</v>
      </c>
      <c r="V6" s="34">
        <f t="shared" si="3"/>
        <v>529</v>
      </c>
      <c r="W6" s="34">
        <f t="shared" si="3"/>
        <v>0.54</v>
      </c>
      <c r="X6" s="34">
        <f t="shared" si="3"/>
        <v>979.63</v>
      </c>
      <c r="Y6" s="35">
        <f>IF(Y7="",NA(),Y7)</f>
        <v>100.22</v>
      </c>
      <c r="Z6" s="35">
        <f t="shared" ref="Z6:AH6" si="4">IF(Z7="",NA(),Z7)</f>
        <v>101.66</v>
      </c>
      <c r="AA6" s="35">
        <f t="shared" si="4"/>
        <v>106.51</v>
      </c>
      <c r="AB6" s="35">
        <f t="shared" si="4"/>
        <v>100.81</v>
      </c>
      <c r="AC6" s="35">
        <f t="shared" si="4"/>
        <v>100.55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34.840000000000003</v>
      </c>
      <c r="BR6" s="35">
        <f t="shared" ref="BR6:BZ6" si="8">IF(BR7="",NA(),BR7)</f>
        <v>31.88</v>
      </c>
      <c r="BS6" s="35">
        <f t="shared" si="8"/>
        <v>32.92</v>
      </c>
      <c r="BT6" s="35">
        <f t="shared" si="8"/>
        <v>32.28</v>
      </c>
      <c r="BU6" s="35">
        <f t="shared" si="8"/>
        <v>28.52</v>
      </c>
      <c r="BV6" s="35">
        <f t="shared" si="8"/>
        <v>50.82</v>
      </c>
      <c r="BW6" s="35">
        <f t="shared" si="8"/>
        <v>52.19</v>
      </c>
      <c r="BX6" s="35">
        <f t="shared" si="8"/>
        <v>55.32</v>
      </c>
      <c r="BY6" s="35">
        <f t="shared" si="8"/>
        <v>59.8</v>
      </c>
      <c r="BZ6" s="35">
        <f t="shared" si="8"/>
        <v>57.77</v>
      </c>
      <c r="CA6" s="34" t="str">
        <f>IF(CA7="","",IF(CA7="-","【-】","【"&amp;SUBSTITUTE(TEXT(CA7,"#,##0.00"),"-","△")&amp;"】"))</f>
        <v>【59.51】</v>
      </c>
      <c r="CB6" s="35">
        <f>IF(CB7="",NA(),CB7)</f>
        <v>545.22</v>
      </c>
      <c r="CC6" s="35">
        <f t="shared" ref="CC6:CK6" si="9">IF(CC7="",NA(),CC7)</f>
        <v>601.57000000000005</v>
      </c>
      <c r="CD6" s="35">
        <f t="shared" si="9"/>
        <v>585.59</v>
      </c>
      <c r="CE6" s="35">
        <f t="shared" si="9"/>
        <v>600.54</v>
      </c>
      <c r="CF6" s="35">
        <f t="shared" si="9"/>
        <v>677.11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48.66</v>
      </c>
      <c r="CN6" s="35">
        <f t="shared" ref="CN6:CV6" si="10">IF(CN7="",NA(),CN7)</f>
        <v>49.11</v>
      </c>
      <c r="CO6" s="35">
        <f t="shared" si="10"/>
        <v>48.66</v>
      </c>
      <c r="CP6" s="35">
        <f t="shared" si="10"/>
        <v>49.11</v>
      </c>
      <c r="CQ6" s="35">
        <f t="shared" si="10"/>
        <v>50.89</v>
      </c>
      <c r="CR6" s="35">
        <f t="shared" si="10"/>
        <v>53.24</v>
      </c>
      <c r="CS6" s="35">
        <f t="shared" si="10"/>
        <v>52.31</v>
      </c>
      <c r="CT6" s="35">
        <f t="shared" si="10"/>
        <v>60.65</v>
      </c>
      <c r="CU6" s="35">
        <f t="shared" si="10"/>
        <v>51.75</v>
      </c>
      <c r="CV6" s="35">
        <f t="shared" si="10"/>
        <v>50.68</v>
      </c>
      <c r="CW6" s="34" t="str">
        <f>IF(CW7="","",IF(CW7="-","【-】","【"&amp;SUBSTITUTE(TEXT(CW7,"#,##0.00"),"-","△")&amp;"】"))</f>
        <v>【52.23】</v>
      </c>
      <c r="CX6" s="35">
        <f>IF(CX7="",NA(),CX7)</f>
        <v>84.98</v>
      </c>
      <c r="CY6" s="35">
        <f t="shared" ref="CY6:DG6" si="11">IF(CY7="",NA(),CY7)</f>
        <v>83.01</v>
      </c>
      <c r="CZ6" s="35">
        <f t="shared" si="11"/>
        <v>86.23</v>
      </c>
      <c r="DA6" s="35">
        <f t="shared" si="11"/>
        <v>85.98</v>
      </c>
      <c r="DB6" s="35">
        <f t="shared" si="11"/>
        <v>87.15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63240</v>
      </c>
      <c r="D7" s="37">
        <v>47</v>
      </c>
      <c r="E7" s="37">
        <v>17</v>
      </c>
      <c r="F7" s="37">
        <v>5</v>
      </c>
      <c r="G7" s="37">
        <v>0</v>
      </c>
      <c r="H7" s="37" t="s">
        <v>99</v>
      </c>
      <c r="I7" s="37" t="s">
        <v>100</v>
      </c>
      <c r="J7" s="37" t="s">
        <v>101</v>
      </c>
      <c r="K7" s="37" t="s">
        <v>102</v>
      </c>
      <c r="L7" s="37" t="s">
        <v>103</v>
      </c>
      <c r="M7" s="37" t="s">
        <v>104</v>
      </c>
      <c r="N7" s="38" t="s">
        <v>105</v>
      </c>
      <c r="O7" s="38" t="s">
        <v>106</v>
      </c>
      <c r="P7" s="38">
        <v>6.47</v>
      </c>
      <c r="Q7" s="38">
        <v>80.11</v>
      </c>
      <c r="R7" s="38">
        <v>3618</v>
      </c>
      <c r="S7" s="38">
        <v>8228</v>
      </c>
      <c r="T7" s="38">
        <v>154.08000000000001</v>
      </c>
      <c r="U7" s="38">
        <v>53.4</v>
      </c>
      <c r="V7" s="38">
        <v>529</v>
      </c>
      <c r="W7" s="38">
        <v>0.54</v>
      </c>
      <c r="X7" s="38">
        <v>979.63</v>
      </c>
      <c r="Y7" s="38">
        <v>100.22</v>
      </c>
      <c r="Z7" s="38">
        <v>101.66</v>
      </c>
      <c r="AA7" s="38">
        <v>106.51</v>
      </c>
      <c r="AB7" s="38">
        <v>100.81</v>
      </c>
      <c r="AC7" s="38">
        <v>100.55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34.840000000000003</v>
      </c>
      <c r="BR7" s="38">
        <v>31.88</v>
      </c>
      <c r="BS7" s="38">
        <v>32.92</v>
      </c>
      <c r="BT7" s="38">
        <v>32.28</v>
      </c>
      <c r="BU7" s="38">
        <v>28.52</v>
      </c>
      <c r="BV7" s="38">
        <v>50.82</v>
      </c>
      <c r="BW7" s="38">
        <v>52.19</v>
      </c>
      <c r="BX7" s="38">
        <v>55.32</v>
      </c>
      <c r="BY7" s="38">
        <v>59.8</v>
      </c>
      <c r="BZ7" s="38">
        <v>57.77</v>
      </c>
      <c r="CA7" s="38">
        <v>59.51</v>
      </c>
      <c r="CB7" s="38">
        <v>545.22</v>
      </c>
      <c r="CC7" s="38">
        <v>601.57000000000005</v>
      </c>
      <c r="CD7" s="38">
        <v>585.59</v>
      </c>
      <c r="CE7" s="38">
        <v>600.54</v>
      </c>
      <c r="CF7" s="38">
        <v>677.11</v>
      </c>
      <c r="CG7" s="38">
        <v>300.52</v>
      </c>
      <c r="CH7" s="38">
        <v>296.14</v>
      </c>
      <c r="CI7" s="38">
        <v>283.17</v>
      </c>
      <c r="CJ7" s="38">
        <v>263.76</v>
      </c>
      <c r="CK7" s="38">
        <v>274.35000000000002</v>
      </c>
      <c r="CL7" s="38">
        <v>261.45999999999998</v>
      </c>
      <c r="CM7" s="38">
        <v>48.66</v>
      </c>
      <c r="CN7" s="38">
        <v>49.11</v>
      </c>
      <c r="CO7" s="38">
        <v>48.66</v>
      </c>
      <c r="CP7" s="38">
        <v>49.11</v>
      </c>
      <c r="CQ7" s="38">
        <v>50.89</v>
      </c>
      <c r="CR7" s="38">
        <v>53.24</v>
      </c>
      <c r="CS7" s="38">
        <v>52.31</v>
      </c>
      <c r="CT7" s="38">
        <v>60.65</v>
      </c>
      <c r="CU7" s="38">
        <v>51.75</v>
      </c>
      <c r="CV7" s="38">
        <v>50.68</v>
      </c>
      <c r="CW7" s="38">
        <v>52.23</v>
      </c>
      <c r="CX7" s="38">
        <v>84.98</v>
      </c>
      <c r="CY7" s="38">
        <v>83.01</v>
      </c>
      <c r="CZ7" s="38">
        <v>86.23</v>
      </c>
      <c r="DA7" s="38">
        <v>85.98</v>
      </c>
      <c r="DB7" s="38">
        <v>87.15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2020-01-17T01:01:16Z</cp:lastPrinted>
  <dcterms:created xsi:type="dcterms:W3CDTF">2019-12-05T05:16:37Z</dcterms:created>
  <dcterms:modified xsi:type="dcterms:W3CDTF">2020-01-17T01:02:09Z</dcterms:modified>
  <cp:category/>
</cp:coreProperties>
</file>