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E:\庶務係\R3経営分析表\"/>
    </mc:Choice>
  </mc:AlternateContent>
  <xr:revisionPtr revIDLastSave="0" documentId="13_ncr:1_{54391ED7-A2CE-4CAA-952E-0F5F5C391805}" xr6:coauthVersionLast="36" xr6:coauthVersionMax="36" xr10:uidLastSave="{00000000-0000-0000-0000-000000000000}"/>
  <workbookProtection workbookAlgorithmName="SHA-512" workbookHashValue="aJU+SQU7ZgdGAQFMRc3P7h0Qf4iDI47dH6DfBsziA56wsBKonWD7f+8PsBwOSiphhYubUTkD3R5+tPQWeKBy7w==" workbookSaltValue="uj1WKU5kJdricMtx7S0TKQ==" workbookSpinCount="100000" lockStructure="1"/>
  <bookViews>
    <workbookView xWindow="0" yWindow="0" windowWidth="18045" windowHeight="721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AL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<sst xmlns="http://schemas.openxmlformats.org/spreadsheetml/2006/main" count="236" uniqueCount="119">
  <si>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</si>
  <si>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</si>
  <si>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</si>
  <si>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</si>
  <si>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</si>
  <si>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</si>
  <si>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</si>
  <si>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</si>
  <si>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</si>
  <si>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</si>
  <si>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</si>
  <si>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</si>
  <si>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</si>
  <si>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</si>
  <si>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</si>
  <si>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</si>
  <si>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</si>
  <si>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</si>
  <si>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</si>
  <si>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</si>
  <si>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</si>
  <si>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</si>
  <si>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</si>
  <si>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</si>
  <si>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</si>
  <si>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</si>
  <si>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</si>
  <si>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</si>
  <si>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</si>
  <si>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</si>
  <si>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</si>
  <si>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</si>
  <si>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</si>
  <si>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</si>
  <si>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</si>
  <si>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</si>
  <si>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</si>
  <si>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</si>
  <si>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</si>
  <si>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</si>
  <si>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</si>
  <si>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</si>
  <si>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</si>
  <si>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</si>
  <si>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</si>
  <si>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</si>
  <si>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</si>
  <si>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</si>
  <si>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</si>
  <si>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</si>
  <si>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</si>
  <si>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</si>
  <si>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</si>
  <si>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</si>
  <si>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</si>
  <si>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</si>
  <si>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</si>
  <si>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</si>
  <si>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</si>
  <si>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</si>
  <si>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</si>
  <si>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</si>
  <si>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</si>
  <si>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</si>
  <si>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</si>
  <si>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</si>
  <si>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</si>
  <si>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</si>
  <si>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</si>
  <si>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</si>
  <si>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</si>
  <si>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</si>
  <si>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</si>
  <si>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</si>
  <si>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</si>
  <si>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</si>
  <si>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</si>
  <si>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</si>
  <si>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</si>
  <si>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</si>
  <si>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</si>
  <si>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</si>
  <si>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</si>
  <si>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</si>
  <si>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</si>
  <si>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</si>
  <si>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</si>
  <si>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</si>
  <si>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</si>
  <si>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</si>
  <si>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</si>
  <si>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</si>
  <si>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</si>
  <si>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</si>
  <si>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</si>
  <si>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</si>
  <si>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</si>
  <si>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</si>
  <si>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</si>
  <si>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</si>
  <si>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</si>
  <si>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</si>
  <si>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</si>
  <si>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</si>
  <si>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</si>
  <si>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</si>
  <si>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</si>
  <si>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</si>
  <si>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</si>
  <si>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</si>
  <si>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</si>
  <si>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</si>
  <si>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</si>
  <si>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</si>
  <si>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</si>
  <si>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</si>
  <si>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経営の健全化・効率性を示す各指標は、概ね良好な状況となっていたが、当該年度については経費回収率が100%を下回っており、一般会計への依存度を低減させる必要がある。
　ついては、事業の広域化・共同化を検討するなど、更なる経費削減のための方策を検討・実施するとともに、全国平均より低調となっている水洗化率及び施設利用率を向上させるため、未接続者・世帯への接続勧奨の対策を講じ、接続につなげていくことで、下水道財政の根幹をなす使用料収入の増加を図っていくこととしたい。
※④企業債残高対事業規模比率(%)のH29については前年度より増加しているが、これは地方公営企業決算統計調査の数値計上に誤りがあったためであり本来当該値は0.00となる。</t>
    <rPh sb="37" eb="39">
      <t>トウガイ</t>
    </rPh>
    <rPh sb="39" eb="41">
      <t>ネンド</t>
    </rPh>
    <rPh sb="46" eb="48">
      <t>ケイヒ</t>
    </rPh>
    <rPh sb="48" eb="50">
      <t>カイシュウ</t>
    </rPh>
    <rPh sb="50" eb="51">
      <t>リツ</t>
    </rPh>
    <rPh sb="57" eb="59">
      <t>シタマワ</t>
    </rPh>
    <rPh sb="64" eb="66">
      <t>イッパン</t>
    </rPh>
    <rPh sb="66" eb="68">
      <t>カイケイ</t>
    </rPh>
    <rPh sb="70" eb="73">
      <t>イゾンド</t>
    </rPh>
    <rPh sb="74" eb="76">
      <t>テイゲン</t>
    </rPh>
    <rPh sb="79" eb="81">
      <t>ヒツヨウ</t>
    </rPh>
    <rPh sb="92" eb="94">
      <t>ジギョウ</t>
    </rPh>
    <rPh sb="95" eb="98">
      <t>コウイキカ</t>
    </rPh>
    <rPh sb="99" eb="102">
      <t>キョウドウカ</t>
    </rPh>
    <phoneticPr fontId="4"/>
  </si>
  <si>
    <t>　
  各指標について、良好値はその継続、不良値はその改善に向けた方策の検討、並びに長期的な視点（概ね50年後）に立った下水道施設の改修等に係る経営計画に基づきながら事業を展開していくことで、健全な経営を持続させ、住民生活と公衆衛生の向上につなげられるよう引き続き努めていくこととしたい。</t>
  </si>
  <si>
    <t>　
  供用開始後最長22年と下水道施設の更新時期にはまだ達しておらず、現状として老朽化に伴う施設の不具合は特段生じていない状況である。しかしながら、機械・電気設備においては、耐用年数により更新工事が必要な個所が生じてきている。
　ついては、今後確実に進行する老朽化対策のため、管渠及び処理場のストックマネジメント計画を策定、更新していくとともに、きめ細かなメンテナンスを継続して実施することで、可能な限り施設や設備の劣化を抑えることとしたい。
　また、下水道施設のストックマネジメント計画や経営戦略の見直しなど、財政分析等を行うことで、維持管理費用の将来負担の軽減を図っていくこととしたい。</t>
    <rPh sb="21" eb="23">
      <t>コウシン</t>
    </rPh>
    <rPh sb="23" eb="25">
      <t>ジキ</t>
    </rPh>
    <rPh sb="29" eb="30">
      <t>タッ</t>
    </rPh>
    <rPh sb="75" eb="77">
      <t>キカイ</t>
    </rPh>
    <rPh sb="78" eb="80">
      <t>デンキ</t>
    </rPh>
    <rPh sb="80" eb="82">
      <t>セツビ</t>
    </rPh>
    <rPh sb="88" eb="90">
      <t>タイヨウ</t>
    </rPh>
    <rPh sb="90" eb="92">
      <t>ネンスウ</t>
    </rPh>
    <rPh sb="95" eb="97">
      <t>コウシン</t>
    </rPh>
    <rPh sb="97" eb="99">
      <t>コウジ</t>
    </rPh>
    <rPh sb="100" eb="102">
      <t>ヒツヨウ</t>
    </rPh>
    <rPh sb="103" eb="105">
      <t>カショ</t>
    </rPh>
    <rPh sb="106" eb="107">
      <t>ショウ</t>
    </rPh>
    <rPh sb="246" eb="250">
      <t>ケイエイセンリャク</t>
    </rPh>
    <rPh sb="251" eb="25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</si>
</sst>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B0-42B0-8BCD-58F9723545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c:v>
                </c:pt>
                <c:pt idx="3">
                  <c:v>0.32</c:v>
                </c:pt>
                <c:pt idx="4">
                  <c:v>0.1</c:v>
                </c:pt>
              </c:numCache>
            </c:numRef>
          </c:val>
          <c:smooth val="0"/>
          <c:extLst>
            <c:ext xmlns:c16="http://schemas.microsoft.com/office/drawing/2014/chart" uri="{C3380CC4-5D6E-409C-BE32-E72D297353CC}">
              <c16:uniqueId val="{00000001-1FB0-42B0-8BCD-58F9723545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39.18</c:v>
                </c:pt>
                <c:pt idx="1">
                  <c:v>39.85</c:v>
                </c:pt>
                <c:pt idx="2">
                  <c:v>39.07</c:v>
                </c:pt>
                <c:pt idx="3">
                  <c:v>41.13</c:v>
                </c:pt>
                <c:pt idx="4">
                  <c:v>40.869999999999997</c:v>
                </c:pt>
              </c:numCache>
            </c:numRef>
          </c:val>
          <c:extLst>
            <c:ext xmlns:c16="http://schemas.microsoft.com/office/drawing/2014/chart" uri="{C3380CC4-5D6E-409C-BE32-E72D297353CC}">
              <c16:uniqueId val="{00000000-8D27-4609-9CB5-05AFFF19F5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49.27</c:v>
                </c:pt>
                <c:pt idx="3">
                  <c:v>49.47</c:v>
                </c:pt>
                <c:pt idx="4">
                  <c:v>48.19</c:v>
                </c:pt>
              </c:numCache>
            </c:numRef>
          </c:val>
          <c:smooth val="0"/>
          <c:extLst>
            <c:ext xmlns:c16="http://schemas.microsoft.com/office/drawing/2014/chart" uri="{C3380CC4-5D6E-409C-BE32-E72D297353CC}">
              <c16:uniqueId val="{00000001-8D27-4609-9CB5-05AFFF19F5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76.98</c:v>
                </c:pt>
                <c:pt idx="1">
                  <c:v>79.33</c:v>
                </c:pt>
                <c:pt idx="2">
                  <c:v>79.88</c:v>
                </c:pt>
                <c:pt idx="3">
                  <c:v>81.34</c:v>
                </c:pt>
                <c:pt idx="4">
                  <c:v>81.83</c:v>
                </c:pt>
              </c:numCache>
            </c:numRef>
          </c:val>
          <c:extLst>
            <c:ext xmlns:c16="http://schemas.microsoft.com/office/drawing/2014/chart" uri="{C3380CC4-5D6E-409C-BE32-E72D297353CC}">
              <c16:uniqueId val="{00000000-37D1-4378-8ECC-0065168352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83.16</c:v>
                </c:pt>
                <c:pt idx="3">
                  <c:v>82.06</c:v>
                </c:pt>
                <c:pt idx="4">
                  <c:v>82.26</c:v>
                </c:pt>
              </c:numCache>
            </c:numRef>
          </c:val>
          <c:smooth val="0"/>
          <c:extLst>
            <c:ext xmlns:c16="http://schemas.microsoft.com/office/drawing/2014/chart" uri="{C3380CC4-5D6E-409C-BE32-E72D297353CC}">
              <c16:uniqueId val="{00000001-37D1-4378-8ECC-0065168352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98.27</c:v>
                </c:pt>
                <c:pt idx="1">
                  <c:v>99.35</c:v>
                </c:pt>
                <c:pt idx="2">
                  <c:v>100.11</c:v>
                </c:pt>
                <c:pt idx="3">
                  <c:v>98.16</c:v>
                </c:pt>
                <c:pt idx="4">
                  <c:v>95.2</c:v>
                </c:pt>
              </c:numCache>
            </c:numRef>
          </c:val>
          <c:extLst>
            <c:ext xmlns:c16="http://schemas.microsoft.com/office/drawing/2014/chart" uri="{C3380CC4-5D6E-409C-BE32-E72D297353CC}">
              <c16:uniqueId val="{00000000-2611-433F-A4E5-ACD4B95864B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11-433F-A4E5-ACD4B95864B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7-430A-A7B4-2B7D8EC119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7-430A-A7B4-2B7D8EC119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C2-4C61-AEA5-FAC61AC82B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C2-4C61-AEA5-FAC61AC82B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A3-4704-96E1-9FCFBB362D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A3-4704-96E1-9FCFBB362D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B6-4861-A44C-C85FEE7A49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6-4861-A44C-C85FEE7A49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1345.07</c:v>
                </c:pt>
                <c:pt idx="1">
                  <c:v>0</c:v>
                </c:pt>
                <c:pt idx="2">
                  <c:v>0</c:v>
                </c:pt>
                <c:pt idx="3">
                  <c:v>0</c:v>
                </c:pt>
                <c:pt idx="4">
                  <c:v>0</c:v>
                </c:pt>
              </c:numCache>
            </c:numRef>
          </c:val>
          <c:extLst>
            <c:ext xmlns:c16="http://schemas.microsoft.com/office/drawing/2014/chart" uri="{C3380CC4-5D6E-409C-BE32-E72D297353CC}">
              <c16:uniqueId val="{00000000-1985-4679-BBB2-600B7650DA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1130.42</c:v>
                </c:pt>
                <c:pt idx="3">
                  <c:v>1245.0999999999999</c:v>
                </c:pt>
                <c:pt idx="4">
                  <c:v>1108.8</c:v>
                </c:pt>
              </c:numCache>
            </c:numRef>
          </c:val>
          <c:smooth val="0"/>
          <c:extLst>
            <c:ext xmlns:c16="http://schemas.microsoft.com/office/drawing/2014/chart" uri="{C3380CC4-5D6E-409C-BE32-E72D297353CC}">
              <c16:uniqueId val="{00000001-1985-4679-BBB2-600B7650DA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82.17</c:v>
                </c:pt>
                <c:pt idx="4">
                  <c:v>61.67</c:v>
                </c:pt>
              </c:numCache>
            </c:numRef>
          </c:val>
          <c:extLst>
            <c:ext xmlns:c16="http://schemas.microsoft.com/office/drawing/2014/chart" uri="{C3380CC4-5D6E-409C-BE32-E72D297353CC}">
              <c16:uniqueId val="{00000000-1877-42B6-99AA-DF448FF94A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74.17</c:v>
                </c:pt>
                <c:pt idx="3">
                  <c:v>79.77</c:v>
                </c:pt>
                <c:pt idx="4">
                  <c:v>79.63</c:v>
                </c:pt>
              </c:numCache>
            </c:numRef>
          </c:val>
          <c:smooth val="0"/>
          <c:extLst>
            <c:ext xmlns:c16="http://schemas.microsoft.com/office/drawing/2014/chart" uri="{C3380CC4-5D6E-409C-BE32-E72D297353CC}">
              <c16:uniqueId val="{00000001-1877-42B6-99AA-DF448FF94A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194.01</c:v>
                </c:pt>
                <c:pt idx="1">
                  <c:v>193.4</c:v>
                </c:pt>
                <c:pt idx="2">
                  <c:v>196.32</c:v>
                </c:pt>
                <c:pt idx="3">
                  <c:v>241.71</c:v>
                </c:pt>
                <c:pt idx="4">
                  <c:v>323.27</c:v>
                </c:pt>
              </c:numCache>
            </c:numRef>
          </c:val>
          <c:extLst>
            <c:ext xmlns:c16="http://schemas.microsoft.com/office/drawing/2014/chart" uri="{C3380CC4-5D6E-409C-BE32-E72D297353CC}">
              <c16:uniqueId val="{00000000-3D68-4386-B356-91F08451A9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230.95</c:v>
                </c:pt>
                <c:pt idx="3">
                  <c:v>214.56</c:v>
                </c:pt>
                <c:pt idx="4">
                  <c:v>213.66</c:v>
                </c:pt>
              </c:numCache>
            </c:numRef>
          </c:val>
          <c:smooth val="0"/>
          <c:extLst>
            <c:ext xmlns:c16="http://schemas.microsoft.com/office/drawing/2014/chart" uri="{C3380CC4-5D6E-409C-BE32-E72D297353CC}">
              <c16:uniqueId val="{00000001-3D68-4386-B356-91F08451A9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3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大江町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7617</v>
      </c>
      <c r="AM8" s="37"/>
      <c r="AN8" s="37"/>
      <c r="AO8" s="37"/>
      <c r="AP8" s="37"/>
      <c r="AQ8" s="37"/>
      <c r="AR8" s="37"/>
      <c r="AS8" s="37"/>
      <c r="AT8" s="38">
        <f>データ!T6</f>
        <v>154.08000000000001</v>
      </c>
      <c r="AU8" s="38"/>
      <c r="AV8" s="38"/>
      <c r="AW8" s="38"/>
      <c r="AX8" s="38"/>
      <c r="AY8" s="38"/>
      <c r="AZ8" s="38"/>
      <c r="BA8" s="38"/>
      <c r="BB8" s="38">
        <f>データ!U6</f>
        <v>49.44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51.81</v>
      </c>
      <c r="Q10" s="38"/>
      <c r="R10" s="38"/>
      <c r="S10" s="38"/>
      <c r="T10" s="38"/>
      <c r="U10" s="38"/>
      <c r="V10" s="38"/>
      <c r="W10" s="38">
        <f>データ!Q6</f>
        <v>91.84</v>
      </c>
      <c r="X10" s="38"/>
      <c r="Y10" s="38"/>
      <c r="Z10" s="38"/>
      <c r="AA10" s="38"/>
      <c r="AB10" s="38"/>
      <c r="AC10" s="38"/>
      <c r="AD10" s="37">
        <f>データ!R6</f>
        <v>3685</v>
      </c>
      <c r="AE10" s="37"/>
      <c r="AF10" s="37"/>
      <c r="AG10" s="37"/>
      <c r="AH10" s="37"/>
      <c r="AI10" s="37"/>
      <c r="AJ10" s="37"/>
      <c r="AK10" s="2"/>
      <c r="AL10" s="37">
        <f>データ!V6</f>
        <v>3913</v>
      </c>
      <c r="AM10" s="37"/>
      <c r="AN10" s="37"/>
      <c r="AO10" s="37"/>
      <c r="AP10" s="37"/>
      <c r="AQ10" s="37"/>
      <c r="AR10" s="37"/>
      <c r="AS10" s="37"/>
      <c r="AT10" s="38">
        <f>データ!W6</f>
        <v>1.68</v>
      </c>
      <c r="AU10" s="38"/>
      <c r="AV10" s="38"/>
      <c r="AW10" s="38"/>
      <c r="AX10" s="38"/>
      <c r="AY10" s="38"/>
      <c r="AZ10" s="38"/>
      <c r="BA10" s="38"/>
      <c r="BB10" s="38">
        <f>データ!X6</f>
        <v>2329.17</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116</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118</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117</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k9tCWHJQQI01PoTMmnfPW3red1bB90jCgrLe8zHKA0KpkCX+bSyDUCFSJetTxeZ1UmQt5SAwZbCKqqanBhND7g==" saltValue="X8R2/+iMifCv51ODI5CPP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63240</v>
      </c>
      <c r="D6" s="19">
        <f t="shared" si="3"/>
        <v>47</v>
      </c>
      <c r="E6" s="19">
        <f t="shared" si="3"/>
        <v>17</v>
      </c>
      <c r="F6" s="19">
        <f t="shared" si="3"/>
        <v>1</v>
      </c>
      <c r="G6" s="19">
        <f t="shared" si="3"/>
        <v>0</v>
      </c>
      <c r="H6" s="19" t="str">
        <f t="shared" si="3"/>
        <v>山形県　大江町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51.81</v>
      </c>
      <c r="Q6" s="20">
        <f t="shared" si="3"/>
        <v>91.84</v>
      </c>
      <c r="R6" s="20">
        <f t="shared" si="3"/>
        <v>3685</v>
      </c>
      <c r="S6" s="20">
        <f t="shared" si="3"/>
        <v>7617</v>
      </c>
      <c r="T6" s="20">
        <f t="shared" si="3"/>
        <v>154.08000000000001</v>
      </c>
      <c r="U6" s="20">
        <f t="shared" si="3"/>
        <v>49.44</v>
      </c>
      <c r="V6" s="20">
        <f t="shared" si="3"/>
        <v>3913</v>
      </c>
      <c r="W6" s="20">
        <f t="shared" si="3"/>
        <v>1.68</v>
      </c>
      <c r="X6" s="20">
        <f t="shared" si="3"/>
        <v>2329.17</v>
      </c>
      <c r="Y6" s="21">
        <f>IF(Y7="",NA(),Y7)</f>
        <v>98.27</v>
      </c>
      <c r="Z6" s="21">
        <f t="shared" ref="Z6:AH6" si="4">IF(Z7="",NA(),Z7)</f>
        <v>99.35</v>
      </c>
      <c r="AA6" s="21">
        <f t="shared" si="4"/>
        <v>100.11</v>
      </c>
      <c r="AB6" s="21">
        <f t="shared" si="4"/>
        <v>98.16</v>
      </c>
      <c r="AC6" s="21">
        <f t="shared" si="4"/>
        <v>95.2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1345.07</v>
      </c>
      <c r="BG6" s="20">
        <f t="shared" ref="BG6:BO6" si="7">IF(BG7="",NA(),BG7)</f>
        <v>0</v>
      </c>
      <c r="BH6" s="20">
        <f t="shared" si="7"/>
        <v>0</v>
      </c>
      <c r="BI6" s="20">
        <f t="shared" si="7"/>
        <v>0</v>
      </c>
      <c r="BJ6" s="20">
        <f t="shared" si="7"/>
        <v>0</v>
      </c>
      <c r="BK6" s="21">
        <f t="shared" si="7"/>
        <v>966.33</v>
      </c>
      <c r="BL6" s="21">
        <f t="shared" si="7"/>
        <v>958.81</v>
      </c>
      <c r="BM6" s="21">
        <f t="shared" si="7"/>
        <v>1130.42</v>
      </c>
      <c r="BN6" s="21">
        <f t="shared" si="7"/>
        <v>1245.0999999999999</v>
      </c>
      <c r="BO6" s="21">
        <f t="shared" si="7"/>
        <v>1108.8</v>
      </c>
      <c r="BP6" s="20" t="str">
        <f>IF(BP7="","",IF(BP7="-","【-】","【"&amp;SUBSTITUTE(TEXT(BP7,"#,##0.00"),"-","△")&amp;"】"))</f>
        <v>【669.11】</v>
      </c>
      <c r="BQ6" s="21">
        <f>IF(BQ7="",NA(),BQ7)</f>
        <v>100</v>
      </c>
      <c r="BR6" s="21">
        <f t="shared" ref="BR6:BZ6" si="8">IF(BR7="",NA(),BR7)</f>
        <v>100</v>
      </c>
      <c r="BS6" s="21">
        <f t="shared" si="8"/>
        <v>100</v>
      </c>
      <c r="BT6" s="21">
        <f t="shared" si="8"/>
        <v>82.17</v>
      </c>
      <c r="BU6" s="21">
        <f t="shared" si="8"/>
        <v>61.67</v>
      </c>
      <c r="BV6" s="21">
        <f t="shared" si="8"/>
        <v>81.739999999999995</v>
      </c>
      <c r="BW6" s="21">
        <f t="shared" si="8"/>
        <v>82.88</v>
      </c>
      <c r="BX6" s="21">
        <f t="shared" si="8"/>
        <v>74.17</v>
      </c>
      <c r="BY6" s="21">
        <f t="shared" si="8"/>
        <v>79.77</v>
      </c>
      <c r="BZ6" s="21">
        <f t="shared" si="8"/>
        <v>79.63</v>
      </c>
      <c r="CA6" s="20" t="str">
        <f>IF(CA7="","",IF(CA7="-","【-】","【"&amp;SUBSTITUTE(TEXT(CA7,"#,##0.00"),"-","△")&amp;"】"))</f>
        <v>【99.73】</v>
      </c>
      <c r="CB6" s="21">
        <f>IF(CB7="",NA(),CB7)</f>
        <v>194.01</v>
      </c>
      <c r="CC6" s="21">
        <f t="shared" ref="CC6:CK6" si="9">IF(CC7="",NA(),CC7)</f>
        <v>193.4</v>
      </c>
      <c r="CD6" s="21">
        <f t="shared" si="9"/>
        <v>196.32</v>
      </c>
      <c r="CE6" s="21">
        <f t="shared" si="9"/>
        <v>241.71</v>
      </c>
      <c r="CF6" s="21">
        <f t="shared" si="9"/>
        <v>323.27</v>
      </c>
      <c r="CG6" s="21">
        <f t="shared" si="9"/>
        <v>194.31</v>
      </c>
      <c r="CH6" s="21">
        <f t="shared" si="9"/>
        <v>190.99</v>
      </c>
      <c r="CI6" s="21">
        <f t="shared" si="9"/>
        <v>230.95</v>
      </c>
      <c r="CJ6" s="21">
        <f t="shared" si="9"/>
        <v>214.56</v>
      </c>
      <c r="CK6" s="21">
        <f t="shared" si="9"/>
        <v>213.66</v>
      </c>
      <c r="CL6" s="20" t="str">
        <f>IF(CL7="","",IF(CL7="-","【-】","【"&amp;SUBSTITUTE(TEXT(CL7,"#,##0.00"),"-","△")&amp;"】"))</f>
        <v>【134.98】</v>
      </c>
      <c r="CM6" s="21">
        <f>IF(CM7="",NA(),CM7)</f>
        <v>39.18</v>
      </c>
      <c r="CN6" s="21">
        <f t="shared" ref="CN6:CV6" si="10">IF(CN7="",NA(),CN7)</f>
        <v>39.85</v>
      </c>
      <c r="CO6" s="21">
        <f t="shared" si="10"/>
        <v>39.07</v>
      </c>
      <c r="CP6" s="21">
        <f t="shared" si="10"/>
        <v>41.13</v>
      </c>
      <c r="CQ6" s="21">
        <f t="shared" si="10"/>
        <v>40.869999999999997</v>
      </c>
      <c r="CR6" s="21">
        <f t="shared" si="10"/>
        <v>53.5</v>
      </c>
      <c r="CS6" s="21">
        <f t="shared" si="10"/>
        <v>52.58</v>
      </c>
      <c r="CT6" s="21">
        <f t="shared" si="10"/>
        <v>49.27</v>
      </c>
      <c r="CU6" s="21">
        <f t="shared" si="10"/>
        <v>49.47</v>
      </c>
      <c r="CV6" s="21">
        <f t="shared" si="10"/>
        <v>48.19</v>
      </c>
      <c r="CW6" s="20" t="str">
        <f>IF(CW7="","",IF(CW7="-","【-】","【"&amp;SUBSTITUTE(TEXT(CW7,"#,##0.00"),"-","△")&amp;"】"))</f>
        <v>【59.99】</v>
      </c>
      <c r="CX6" s="21">
        <f>IF(CX7="",NA(),CX7)</f>
        <v>76.98</v>
      </c>
      <c r="CY6" s="21">
        <f t="shared" ref="CY6:DG6" si="11">IF(CY7="",NA(),CY7)</f>
        <v>79.33</v>
      </c>
      <c r="CZ6" s="21">
        <f t="shared" si="11"/>
        <v>79.88</v>
      </c>
      <c r="DA6" s="21">
        <f t="shared" si="11"/>
        <v>81.34</v>
      </c>
      <c r="DB6" s="21">
        <f t="shared" si="11"/>
        <v>81.83</v>
      </c>
      <c r="DC6" s="21">
        <f t="shared" si="11"/>
        <v>83.51</v>
      </c>
      <c r="DD6" s="21">
        <f t="shared" si="11"/>
        <v>83.02</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v>
      </c>
      <c r="EM6" s="21">
        <f t="shared" si="14"/>
        <v>0.32</v>
      </c>
      <c r="EN6" s="21">
        <f t="shared" si="14"/>
        <v>0.1</v>
      </c>
      <c r="EO6" s="20" t="str">
        <f>IF(EO7="","",IF(EO7="-","【-】","【"&amp;SUBSTITUTE(TEXT(EO7,"#,##0.00"),"-","△")&amp;"】"))</f>
        <v>【0.24】</v>
      </c>
    </row>
    <row r="7" spans="1:145" s="22" customFormat="1" x14ac:dyDescent="0.15">
      <c r="A7" s="14"/>
      <c r="B7" s="23">
        <v>2021</v>
      </c>
      <c r="C7" s="23">
        <v>63240</v>
      </c>
      <c r="D7" s="23">
        <v>47</v>
      </c>
      <c r="E7" s="23">
        <v>17</v>
      </c>
      <c r="F7" s="23">
        <v>1</v>
      </c>
      <c r="G7" s="23">
        <v>0</v>
      </c>
      <c r="H7" s="23" t="s">
        <v>97</v>
      </c>
      <c r="I7" s="23" t="s">
        <v>98</v>
      </c>
      <c r="J7" s="23" t="s">
        <v>99</v>
      </c>
      <c r="K7" s="23" t="s">
        <v>100</v>
      </c>
      <c r="L7" s="23" t="s">
        <v>101</v>
      </c>
      <c r="M7" s="23" t="s">
        <v>102</v>
      </c>
      <c r="N7" s="24" t="s">
        <v>103</v>
      </c>
      <c r="O7" s="24" t="s">
        <v>104</v>
      </c>
      <c r="P7" s="24">
        <v>51.81</v>
      </c>
      <c r="Q7" s="24">
        <v>91.84</v>
      </c>
      <c r="R7" s="24">
        <v>3685</v>
      </c>
      <c r="S7" s="24">
        <v>7617</v>
      </c>
      <c r="T7" s="24">
        <v>154.08000000000001</v>
      </c>
      <c r="U7" s="24">
        <v>49.44</v>
      </c>
      <c r="V7" s="24">
        <v>3913</v>
      </c>
      <c r="W7" s="24">
        <v>1.68</v>
      </c>
      <c r="X7" s="24">
        <v>2329.17</v>
      </c>
      <c r="Y7" s="24">
        <v>98.27</v>
      </c>
      <c r="Z7" s="24">
        <v>99.35</v>
      </c>
      <c r="AA7" s="24">
        <v>100.11</v>
      </c>
      <c r="AB7" s="24">
        <v>98.16</v>
      </c>
      <c r="AC7" s="24">
        <v>95.2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1345.07</v>
      </c>
      <c r="BG7" s="24">
        <v>0</v>
      </c>
      <c r="BH7" s="24">
        <v>0</v>
      </c>
      <c r="BI7" s="24">
        <v>0</v>
      </c>
      <c r="BJ7" s="24">
        <v>0</v>
      </c>
      <c r="BK7" s="24">
        <v>966.33</v>
      </c>
      <c r="BL7" s="24">
        <v>958.81</v>
      </c>
      <c r="BM7" s="24">
        <v>1130.42</v>
      </c>
      <c r="BN7" s="24">
        <v>1245.0999999999999</v>
      </c>
      <c r="BO7" s="24">
        <v>1108.8</v>
      </c>
      <c r="BP7" s="24">
        <v>669.11</v>
      </c>
      <c r="BQ7" s="24">
        <v>100</v>
      </c>
      <c r="BR7" s="24">
        <v>100</v>
      </c>
      <c r="BS7" s="24">
        <v>100</v>
      </c>
      <c r="BT7" s="24">
        <v>82.17</v>
      </c>
      <c r="BU7" s="24">
        <v>61.67</v>
      </c>
      <c r="BV7" s="24">
        <v>81.739999999999995</v>
      </c>
      <c r="BW7" s="24">
        <v>82.88</v>
      </c>
      <c r="BX7" s="24">
        <v>74.17</v>
      </c>
      <c r="BY7" s="24">
        <v>79.77</v>
      </c>
      <c r="BZ7" s="24">
        <v>79.63</v>
      </c>
      <c r="CA7" s="24">
        <v>99.73</v>
      </c>
      <c r="CB7" s="24">
        <v>194.01</v>
      </c>
      <c r="CC7" s="24">
        <v>193.4</v>
      </c>
      <c r="CD7" s="24">
        <v>196.32</v>
      </c>
      <c r="CE7" s="24">
        <v>241.71</v>
      </c>
      <c r="CF7" s="24">
        <v>323.27</v>
      </c>
      <c r="CG7" s="24">
        <v>194.31</v>
      </c>
      <c r="CH7" s="24">
        <v>190.99</v>
      </c>
      <c r="CI7" s="24">
        <v>230.95</v>
      </c>
      <c r="CJ7" s="24">
        <v>214.56</v>
      </c>
      <c r="CK7" s="24">
        <v>213.66</v>
      </c>
      <c r="CL7" s="24">
        <v>134.97999999999999</v>
      </c>
      <c r="CM7" s="24">
        <v>39.18</v>
      </c>
      <c r="CN7" s="24">
        <v>39.85</v>
      </c>
      <c r="CO7" s="24">
        <v>39.07</v>
      </c>
      <c r="CP7" s="24">
        <v>41.13</v>
      </c>
      <c r="CQ7" s="24">
        <v>40.869999999999997</v>
      </c>
      <c r="CR7" s="24">
        <v>53.5</v>
      </c>
      <c r="CS7" s="24">
        <v>52.58</v>
      </c>
      <c r="CT7" s="24">
        <v>49.27</v>
      </c>
      <c r="CU7" s="24">
        <v>49.47</v>
      </c>
      <c r="CV7" s="24">
        <v>48.19</v>
      </c>
      <c r="CW7" s="24">
        <v>59.99</v>
      </c>
      <c r="CX7" s="24">
        <v>76.98</v>
      </c>
      <c r="CY7" s="24">
        <v>79.33</v>
      </c>
      <c r="CZ7" s="24">
        <v>79.88</v>
      </c>
      <c r="DA7" s="24">
        <v>81.34</v>
      </c>
      <c r="DB7" s="24">
        <v>81.83</v>
      </c>
      <c r="DC7" s="24">
        <v>83.51</v>
      </c>
      <c r="DD7" s="24">
        <v>83.02</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2023-01-17T23:45:04Z</cp:lastPrinted>
  <dcterms:created xsi:type="dcterms:W3CDTF">2023-01-12T23:52:22Z</dcterms:created>
  <dcterms:modified xsi:type="dcterms:W3CDTF">2023-01-17T23:46:40Z</dcterms:modified>
  <cp:category/>
</cp:coreProperties>
</file>