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DDA4339F-42E0-44A8-81A8-CFEA3CC40ADF}" xr6:coauthVersionLast="47" xr6:coauthVersionMax="47" xr10:uidLastSave="{00000000-0000-0000-0000-000000000000}"/>
  <bookViews>
    <workbookView xWindow="-120" yWindow="-120" windowWidth="29040" windowHeight="15720" activeTab="2" xr2:uid="{00000000-000D-0000-FFFF-FFFF00000000}"/>
  </bookViews>
  <sheets>
    <sheet name="（注意事項）" sheetId="1" r:id="rId1"/>
    <sheet name="（部分評点計算書）" sheetId="3" r:id="rId2"/>
    <sheet name="（補強図面貼付用紙）" sheetId="5" r:id="rId3"/>
    <sheet name="（参照）"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3" l="1"/>
  <c r="P46" i="3"/>
  <c r="P45" i="3"/>
  <c r="K46" i="3"/>
  <c r="K45" i="3"/>
  <c r="K19" i="3"/>
  <c r="E9" i="2"/>
  <c r="D9" i="2"/>
  <c r="E11" i="2"/>
  <c r="E10" i="2"/>
  <c r="D11" i="2"/>
  <c r="D10" i="2"/>
  <c r="X19" i="3" l="1"/>
  <c r="AB19" i="3"/>
  <c r="O19" i="3"/>
  <c r="B19" i="3"/>
  <c r="AC11" i="3" l="1"/>
  <c r="AC39" i="3" l="1"/>
  <c r="F46" i="3" s="1"/>
  <c r="U46" i="3" s="1"/>
  <c r="F52" i="3" s="1"/>
  <c r="L39" i="3"/>
  <c r="F45" i="3" s="1"/>
  <c r="U45" i="3" s="1"/>
  <c r="F51" i="3" l="1"/>
  <c r="AF19" i="3"/>
  <c r="K52" i="3" s="1"/>
  <c r="P52" i="3" s="1"/>
  <c r="T52" i="3" s="1"/>
  <c r="K51" i="3" l="1"/>
  <c r="P51" i="3" s="1"/>
  <c r="T51" i="3" s="1"/>
</calcChain>
</file>

<file path=xl/sharedStrings.xml><?xml version="1.0" encoding="utf-8"?>
<sst xmlns="http://schemas.openxmlformats.org/spreadsheetml/2006/main" count="202" uniqueCount="124">
  <si>
    <t>【注意事項】</t>
    <rPh sb="1" eb="5">
      <t>チュウイジコウ</t>
    </rPh>
    <phoneticPr fontId="1"/>
  </si>
  <si>
    <t>【適用範囲】</t>
    <rPh sb="1" eb="3">
      <t>テキヨウ</t>
    </rPh>
    <rPh sb="3" eb="5">
      <t>ハンイ</t>
    </rPh>
    <phoneticPr fontId="1"/>
  </si>
  <si>
    <t>・木造と他の構造の混構造建建築物、丸太組構法、プレハブ工法の住宅には適用できません。</t>
  </si>
  <si>
    <t>軽い建物</t>
    <rPh sb="0" eb="1">
      <t>カル</t>
    </rPh>
    <rPh sb="2" eb="4">
      <t>タテモノ</t>
    </rPh>
    <phoneticPr fontId="1"/>
  </si>
  <si>
    <t>重い建物</t>
    <rPh sb="0" eb="1">
      <t>オモ</t>
    </rPh>
    <rPh sb="2" eb="4">
      <t>タテモノ</t>
    </rPh>
    <phoneticPr fontId="1"/>
  </si>
  <si>
    <t>非常に重い建物</t>
    <rPh sb="0" eb="2">
      <t>ヒジョウ</t>
    </rPh>
    <rPh sb="3" eb="4">
      <t>オモ</t>
    </rPh>
    <rPh sb="5" eb="7">
      <t>タテモノ</t>
    </rPh>
    <phoneticPr fontId="1"/>
  </si>
  <si>
    <t>２階建て</t>
    <rPh sb="1" eb="3">
      <t>カイダ</t>
    </rPh>
    <phoneticPr fontId="1"/>
  </si>
  <si>
    <t>３階建て</t>
    <rPh sb="1" eb="3">
      <t>カイダ</t>
    </rPh>
    <phoneticPr fontId="1"/>
  </si>
  <si>
    <t>建物名称</t>
    <rPh sb="0" eb="4">
      <t>タテモノメイショウ</t>
    </rPh>
    <phoneticPr fontId="1"/>
  </si>
  <si>
    <t>所在地</t>
    <rPh sb="0" eb="3">
      <t>ショザイチ</t>
    </rPh>
    <phoneticPr fontId="1"/>
  </si>
  <si>
    <t>建物仕様</t>
    <rPh sb="0" eb="4">
      <t>タテモノシヨウ</t>
    </rPh>
    <phoneticPr fontId="1"/>
  </si>
  <si>
    <t>○○邸</t>
    <rPh sb="2" eb="3">
      <t>テイ</t>
    </rPh>
    <phoneticPr fontId="1"/>
  </si>
  <si>
    <t>１．建物概要</t>
    <rPh sb="2" eb="6">
      <t>タテモノガイヨウ</t>
    </rPh>
    <phoneticPr fontId="1"/>
  </si>
  <si>
    <t>補強図面</t>
    <rPh sb="0" eb="4">
      <t>ホキョウズメン</t>
    </rPh>
    <phoneticPr fontId="1"/>
  </si>
  <si>
    <t>作成者</t>
    <rPh sb="0" eb="3">
      <t>サクセイシャ</t>
    </rPh>
    <phoneticPr fontId="1"/>
  </si>
  <si>
    <t>×</t>
    <phoneticPr fontId="1"/>
  </si>
  <si>
    <t>＋</t>
    <phoneticPr fontId="1"/>
  </si>
  <si>
    <t>＝</t>
    <phoneticPr fontId="1"/>
  </si>
  <si>
    <t>床面積あたりの必要耐力(kN/㎡)</t>
    <rPh sb="0" eb="3">
      <t>ユカメンセキ</t>
    </rPh>
    <phoneticPr fontId="1"/>
  </si>
  <si>
    <t>部分必要耐力
(kN)</t>
    <rPh sb="0" eb="2">
      <t>ブブン</t>
    </rPh>
    <rPh sb="2" eb="6">
      <t>ヒツヨウタイリョク</t>
    </rPh>
    <phoneticPr fontId="1"/>
  </si>
  <si>
    <t>（</t>
    <phoneticPr fontId="1"/>
  </si>
  <si>
    <t>）</t>
    <phoneticPr fontId="1"/>
  </si>
  <si>
    <t>X</t>
    <phoneticPr fontId="1"/>
  </si>
  <si>
    <t>X方向</t>
    <rPh sb="1" eb="3">
      <t>ホウコウ</t>
    </rPh>
    <phoneticPr fontId="1"/>
  </si>
  <si>
    <t>Y方向</t>
    <rPh sb="1" eb="3">
      <t>ホウコウ</t>
    </rPh>
    <phoneticPr fontId="1"/>
  </si>
  <si>
    <t>÷</t>
  </si>
  <si>
    <t>÷</t>
    <phoneticPr fontId="1"/>
  </si>
  <si>
    <t>部分評点</t>
    <rPh sb="0" eb="4">
      <t>ブブンヒョウテン</t>
    </rPh>
    <phoneticPr fontId="1"/>
  </si>
  <si>
    <t>判定</t>
    <rPh sb="0" eb="2">
      <t>ハンテイ</t>
    </rPh>
    <phoneticPr fontId="1"/>
  </si>
  <si>
    <t>部分保有耐力
(kN)</t>
    <rPh sb="0" eb="2">
      <t>ブブン</t>
    </rPh>
    <rPh sb="2" eb="4">
      <t>ホユウ</t>
    </rPh>
    <rPh sb="4" eb="6">
      <t>タイリョク</t>
    </rPh>
    <phoneticPr fontId="1"/>
  </si>
  <si>
    <t>部分必要耐力
(kN)</t>
    <rPh sb="0" eb="2">
      <t>ブブン</t>
    </rPh>
    <rPh sb="2" eb="4">
      <t>ヒツヨウ</t>
    </rPh>
    <rPh sb="4" eb="6">
      <t>タイリョク</t>
    </rPh>
    <phoneticPr fontId="1"/>
  </si>
  <si>
    <t>○○　○○</t>
    <phoneticPr fontId="1"/>
  </si>
  <si>
    <t>建物階数</t>
    <rPh sb="0" eb="4">
      <t>タテモノカイスウ</t>
    </rPh>
    <phoneticPr fontId="1"/>
  </si>
  <si>
    <t>基礎仕様</t>
    <rPh sb="0" eb="2">
      <t>キソ</t>
    </rPh>
    <rPh sb="2" eb="4">
      <t>シヨウ</t>
    </rPh>
    <phoneticPr fontId="1"/>
  </si>
  <si>
    <t>接合部仕様</t>
    <rPh sb="0" eb="3">
      <t>セツゴウブ</t>
    </rPh>
    <rPh sb="3" eb="5">
      <t>シヨウ</t>
    </rPh>
    <phoneticPr fontId="1"/>
  </si>
  <si>
    <t>積雪深</t>
    <rPh sb="0" eb="2">
      <t>セキセツ</t>
    </rPh>
    <rPh sb="2" eb="3">
      <t>シン</t>
    </rPh>
    <phoneticPr fontId="1"/>
  </si>
  <si>
    <t>形状割増</t>
    <rPh sb="0" eb="2">
      <t>ケイジョウ</t>
    </rPh>
    <rPh sb="2" eb="4">
      <t>ワリマシ</t>
    </rPh>
    <phoneticPr fontId="1"/>
  </si>
  <si>
    <t>１階床面積</t>
    <rPh sb="1" eb="2">
      <t>カイ</t>
    </rPh>
    <rPh sb="2" eb="5">
      <t>ユカメンセキ</t>
    </rPh>
    <phoneticPr fontId="1"/>
  </si>
  <si>
    <t>２階床面積</t>
    <rPh sb="1" eb="5">
      <t>カイユカメンセキ</t>
    </rPh>
    <phoneticPr fontId="1"/>
  </si>
  <si>
    <t>㎡</t>
    <phoneticPr fontId="1"/>
  </si>
  <si>
    <t>主要な居室等の床面積</t>
    <rPh sb="0" eb="2">
      <t>シュヨウ</t>
    </rPh>
    <rPh sb="3" eb="5">
      <t>キョシツ</t>
    </rPh>
    <rPh sb="5" eb="6">
      <t>トウ</t>
    </rPh>
    <rPh sb="7" eb="10">
      <t>ユカメンセキ</t>
    </rPh>
    <phoneticPr fontId="1"/>
  </si>
  <si>
    <t>・主要な居室等の改修を行い、改修部分の部分評点が1.5以上とするものを補助対象工事とします。</t>
    <rPh sb="1" eb="3">
      <t>シュヨウ</t>
    </rPh>
    <rPh sb="4" eb="6">
      <t>キョシツ</t>
    </rPh>
    <rPh sb="6" eb="7">
      <t>トウ</t>
    </rPh>
    <rPh sb="8" eb="10">
      <t>カイシュウ</t>
    </rPh>
    <rPh sb="11" eb="12">
      <t>オコナ</t>
    </rPh>
    <rPh sb="14" eb="18">
      <t>カイシュウブブン</t>
    </rPh>
    <rPh sb="19" eb="23">
      <t>ブブンヒョウテン</t>
    </rPh>
    <rPh sb="27" eb="29">
      <t>イジョウ</t>
    </rPh>
    <rPh sb="35" eb="41">
      <t>ホジョタイショウコウジ</t>
    </rPh>
    <phoneticPr fontId="1"/>
  </si>
  <si>
    <t>・主要な居室等の改修を行った結果、住宅全体の上部構造評点が改修前を下回るものは補助対象外です。</t>
    <rPh sb="1" eb="3">
      <t>シュヨウ</t>
    </rPh>
    <rPh sb="4" eb="6">
      <t>キョシツ</t>
    </rPh>
    <rPh sb="6" eb="7">
      <t>トウ</t>
    </rPh>
    <rPh sb="8" eb="10">
      <t>カイシュウ</t>
    </rPh>
    <rPh sb="11" eb="12">
      <t>オコナ</t>
    </rPh>
    <rPh sb="14" eb="16">
      <t>ケッカ</t>
    </rPh>
    <rPh sb="17" eb="21">
      <t>ジュウタクゼンタイ</t>
    </rPh>
    <rPh sb="22" eb="28">
      <t>ジョウブコウゾウヒョウテン</t>
    </rPh>
    <rPh sb="29" eb="32">
      <t>カイシュウマエ</t>
    </rPh>
    <rPh sb="33" eb="35">
      <t>シタマワ</t>
    </rPh>
    <rPh sb="39" eb="41">
      <t>ホジョ</t>
    </rPh>
    <rPh sb="41" eb="44">
      <t>タイショウガイ</t>
    </rPh>
    <phoneticPr fontId="1"/>
  </si>
  <si>
    <t>・主要な居室等は避難上有効な開口部（掃出し窓等）を有する１階にある部分とします。</t>
    <rPh sb="1" eb="3">
      <t>シュヨウ</t>
    </rPh>
    <rPh sb="4" eb="6">
      <t>キョシツ</t>
    </rPh>
    <rPh sb="6" eb="7">
      <t>トウ</t>
    </rPh>
    <rPh sb="8" eb="11">
      <t>ヒナンジョウ</t>
    </rPh>
    <rPh sb="11" eb="13">
      <t>ユウコウ</t>
    </rPh>
    <rPh sb="14" eb="17">
      <t>カイコウブ</t>
    </rPh>
    <rPh sb="18" eb="20">
      <t>ハキダ</t>
    </rPh>
    <rPh sb="21" eb="22">
      <t>マド</t>
    </rPh>
    <rPh sb="22" eb="23">
      <t>ナド</t>
    </rPh>
    <rPh sb="25" eb="26">
      <t>ユウ</t>
    </rPh>
    <rPh sb="29" eb="30">
      <t>カイ</t>
    </rPh>
    <rPh sb="33" eb="35">
      <t>ブブン</t>
    </rPh>
    <phoneticPr fontId="1"/>
  </si>
  <si>
    <t>・主要な居室等については、1.2ｍ以上の家具等の転倒防止対策をする必要があります。</t>
    <rPh sb="1" eb="3">
      <t>シュヨウ</t>
    </rPh>
    <rPh sb="4" eb="6">
      <t>キョシツ</t>
    </rPh>
    <rPh sb="6" eb="7">
      <t>トウ</t>
    </rPh>
    <rPh sb="17" eb="19">
      <t>イジョウ</t>
    </rPh>
    <rPh sb="20" eb="23">
      <t>カグトウ</t>
    </rPh>
    <rPh sb="24" eb="30">
      <t>テントウボウシタイサク</t>
    </rPh>
    <rPh sb="33" eb="35">
      <t>ヒツヨウ</t>
    </rPh>
    <phoneticPr fontId="1"/>
  </si>
  <si>
    <t>※主要な居室等：寝室や居間など滞在時間が長い居室を含む部分</t>
    <rPh sb="1" eb="3">
      <t>シュヨウ</t>
    </rPh>
    <rPh sb="4" eb="7">
      <t>キョシツトウ</t>
    </rPh>
    <rPh sb="8" eb="10">
      <t>シンシツ</t>
    </rPh>
    <rPh sb="11" eb="13">
      <t>イマ</t>
    </rPh>
    <rPh sb="15" eb="17">
      <t>タイザイ</t>
    </rPh>
    <rPh sb="17" eb="19">
      <t>ジカン</t>
    </rPh>
    <rPh sb="20" eb="21">
      <t>ナガ</t>
    </rPh>
    <rPh sb="22" eb="24">
      <t>キョシツ</t>
    </rPh>
    <rPh sb="25" eb="26">
      <t>フク</t>
    </rPh>
    <rPh sb="27" eb="29">
      <t>ブブン</t>
    </rPh>
    <phoneticPr fontId="1"/>
  </si>
  <si>
    <t>〇居室単位での耐震改修の基準</t>
    <rPh sb="1" eb="3">
      <t>キョシツ</t>
    </rPh>
    <rPh sb="3" eb="5">
      <t>タンイ</t>
    </rPh>
    <rPh sb="7" eb="11">
      <t>タイシンカイシュウ</t>
    </rPh>
    <rPh sb="12" eb="14">
      <t>キジュン</t>
    </rPh>
    <phoneticPr fontId="1"/>
  </si>
  <si>
    <t>・このシートには補強後の平面図を貼り付けてください。</t>
    <rPh sb="8" eb="11">
      <t>ホキョウゴ</t>
    </rPh>
    <rPh sb="12" eb="15">
      <t>ヘイメンズ</t>
    </rPh>
    <rPh sb="16" eb="17">
      <t>ハ</t>
    </rPh>
    <rPh sb="18" eb="19">
      <t>ツ</t>
    </rPh>
    <phoneticPr fontId="1"/>
  </si>
  <si>
    <t>　壁仕様番号と対応させてください。</t>
    <phoneticPr fontId="1"/>
  </si>
  <si>
    <t>　入力を行ってください。</t>
    <phoneticPr fontId="1"/>
  </si>
  <si>
    <t>・主要な居室等に限定して耐震改修を行い、地震により圧壊に至らず、生存できる空間の確保が可能と考えられる性能を確保する</t>
    <phoneticPr fontId="1"/>
  </si>
  <si>
    <t>　ことを目的とします。</t>
    <phoneticPr fontId="1"/>
  </si>
  <si>
    <t>　部分必要耐力</t>
    <rPh sb="1" eb="5">
      <t>ブブンヒツヨウ</t>
    </rPh>
    <rPh sb="5" eb="7">
      <t>タイリョク</t>
    </rPh>
    <phoneticPr fontId="1"/>
  </si>
  <si>
    <t>　部分保有耐力</t>
    <rPh sb="1" eb="7">
      <t>ブブンホユウタイリョク</t>
    </rPh>
    <phoneticPr fontId="1"/>
  </si>
  <si>
    <t>kN</t>
    <phoneticPr fontId="1"/>
  </si>
  <si>
    <t>種類</t>
    <rPh sb="0" eb="2">
      <t>シュルイ</t>
    </rPh>
    <phoneticPr fontId="1"/>
  </si>
  <si>
    <t>要素番号</t>
    <rPh sb="0" eb="4">
      <t>ヨウソバンゴウ</t>
    </rPh>
    <phoneticPr fontId="1"/>
  </si>
  <si>
    <t>壁・柱の耐力</t>
    <rPh sb="0" eb="1">
      <t>カベ</t>
    </rPh>
    <rPh sb="2" eb="3">
      <t>ハシラ</t>
    </rPh>
    <rPh sb="4" eb="6">
      <t>タイリョク</t>
    </rPh>
    <phoneticPr fontId="1"/>
  </si>
  <si>
    <t>主要な居室等の
壁・柱の耐力(kN)</t>
    <rPh sb="0" eb="2">
      <t>シュヨウ</t>
    </rPh>
    <rPh sb="3" eb="5">
      <t>キョシツ</t>
    </rPh>
    <rPh sb="5" eb="6">
      <t>トウ</t>
    </rPh>
    <rPh sb="8" eb="9">
      <t>カベ</t>
    </rPh>
    <rPh sb="10" eb="11">
      <t>ハシラ</t>
    </rPh>
    <rPh sb="12" eb="14">
      <t>タイリョク</t>
    </rPh>
    <phoneticPr fontId="1"/>
  </si>
  <si>
    <t>Y</t>
    <phoneticPr fontId="1"/>
  </si>
  <si>
    <t>主要な
居室等の
床面積(㎡)</t>
    <phoneticPr fontId="1"/>
  </si>
  <si>
    <t>積雪用必要
耐力(kN/㎡)</t>
    <rPh sb="0" eb="3">
      <t>セキセツヨウ</t>
    </rPh>
    <phoneticPr fontId="1"/>
  </si>
  <si>
    <r>
      <t>　</t>
    </r>
    <r>
      <rPr>
        <b/>
        <sz val="11"/>
        <color theme="1"/>
        <rFont val="游ゴシック"/>
        <family val="3"/>
        <charset val="128"/>
        <scheme val="minor"/>
      </rPr>
      <t>部分評点</t>
    </r>
    <r>
      <rPr>
        <sz val="11"/>
        <color theme="1"/>
        <rFont val="游ゴシック"/>
        <family val="2"/>
        <scheme val="minor"/>
      </rPr>
      <t>＝『部分保有耐力』／『部分必要耐力』</t>
    </r>
    <rPh sb="1" eb="5">
      <t>ブブンヒョウテン</t>
    </rPh>
    <rPh sb="7" eb="9">
      <t>ブブン</t>
    </rPh>
    <rPh sb="9" eb="13">
      <t>ホユウタイリョク</t>
    </rPh>
    <rPh sb="16" eb="18">
      <t>ブブン</t>
    </rPh>
    <rPh sb="18" eb="20">
      <t>ヒツヨウ</t>
    </rPh>
    <rPh sb="20" eb="22">
      <t>タイリョク</t>
    </rPh>
    <phoneticPr fontId="1"/>
  </si>
  <si>
    <t>３階床面積</t>
    <rPh sb="1" eb="5">
      <t>カイユカメンセキ</t>
    </rPh>
    <phoneticPr fontId="1"/>
  </si>
  <si>
    <t>延床面積</t>
    <rPh sb="0" eb="4">
      <t>ノベユカメンセキ</t>
    </rPh>
    <phoneticPr fontId="1"/>
  </si>
  <si>
    <t>※２：壁・柱の耐力は住宅全体の耐震診断結果（補強計画）から転記願います。</t>
    <rPh sb="3" eb="4">
      <t>カベ</t>
    </rPh>
    <rPh sb="5" eb="6">
      <t>ハシラ</t>
    </rPh>
    <rPh sb="7" eb="9">
      <t>タイリョク</t>
    </rPh>
    <rPh sb="22" eb="26">
      <t>ホキョウケイカク</t>
    </rPh>
    <phoneticPr fontId="1"/>
  </si>
  <si>
    <t>※１：配置低減係数は住宅全体の耐震診断結果（補強計画）から転記願います。</t>
    <rPh sb="3" eb="9">
      <t>ハイチテイゲンケイスウ</t>
    </rPh>
    <rPh sb="10" eb="14">
      <t>ジュウタクゼンタイ</t>
    </rPh>
    <rPh sb="15" eb="21">
      <t>タイシンシンダンケッカ</t>
    </rPh>
    <rPh sb="22" eb="26">
      <t>ホキョウケイカク</t>
    </rPh>
    <rPh sb="29" eb="31">
      <t>テンキ</t>
    </rPh>
    <rPh sb="31" eb="32">
      <t>ネガ</t>
    </rPh>
    <phoneticPr fontId="1"/>
  </si>
  <si>
    <t>：入力セル</t>
    <rPh sb="1" eb="3">
      <t>ニュウリョク</t>
    </rPh>
    <phoneticPr fontId="1"/>
  </si>
  <si>
    <t>「主要な居室等に特化した改修工事」の『部分評点計算書』</t>
    <rPh sb="1" eb="3">
      <t>シュヨウ</t>
    </rPh>
    <rPh sb="4" eb="7">
      <t>キョシツトウ</t>
    </rPh>
    <rPh sb="8" eb="10">
      <t>トッカ</t>
    </rPh>
    <rPh sb="12" eb="16">
      <t>カイシュウコウジ</t>
    </rPh>
    <rPh sb="19" eb="21">
      <t>ブブン</t>
    </rPh>
    <rPh sb="21" eb="25">
      <t>ヒョウテンケイサン</t>
    </rPh>
    <rPh sb="25" eb="26">
      <t>ショ</t>
    </rPh>
    <phoneticPr fontId="1"/>
  </si>
  <si>
    <t>【計算書の入力】</t>
    <rPh sb="1" eb="3">
      <t>ケイサン</t>
    </rPh>
    <rPh sb="3" eb="4">
      <t>ショ</t>
    </rPh>
    <rPh sb="5" eb="7">
      <t>ニュウリョク</t>
    </rPh>
    <phoneticPr fontId="1"/>
  </si>
  <si>
    <t>部分評点計算書</t>
    <rPh sb="0" eb="4">
      <t>ブブンヒョウテン</t>
    </rPh>
    <rPh sb="4" eb="6">
      <t>ケイサン</t>
    </rPh>
    <rPh sb="6" eb="7">
      <t>ショ</t>
    </rPh>
    <phoneticPr fontId="1"/>
  </si>
  <si>
    <t>・部分評点の計算にあたっては、別途、改修計画に基づく耐震診断が必要です。耐震診断実施後、本計算書へ必要項目の</t>
    <rPh sb="6" eb="8">
      <t>ケイサン</t>
    </rPh>
    <rPh sb="44" eb="45">
      <t>ホン</t>
    </rPh>
    <rPh sb="45" eb="48">
      <t>ケイサンショ</t>
    </rPh>
    <phoneticPr fontId="1"/>
  </si>
  <si>
    <t>・本計算書の適用範囲は、在来軸組構法、伝統的構法、枠組壁工法の木造住宅で、階数３階建てまでとします。</t>
    <rPh sb="2" eb="4">
      <t>ケイサン</t>
    </rPh>
    <rPh sb="4" eb="5">
      <t>ショ</t>
    </rPh>
    <phoneticPr fontId="1"/>
  </si>
  <si>
    <t>・主要な居室等の部分評点は、一般診断法に準じて、X方向及びＹ方向について、次の式により計算します。</t>
    <rPh sb="1" eb="3">
      <t>シュヨウ</t>
    </rPh>
    <rPh sb="4" eb="7">
      <t>キョシツトウ</t>
    </rPh>
    <rPh sb="8" eb="10">
      <t>ブブン</t>
    </rPh>
    <rPh sb="10" eb="12">
      <t>ヒョウテン</t>
    </rPh>
    <rPh sb="14" eb="16">
      <t>イッパン</t>
    </rPh>
    <rPh sb="16" eb="19">
      <t>シンダンホウ</t>
    </rPh>
    <rPh sb="20" eb="21">
      <t>ジュン</t>
    </rPh>
    <rPh sb="25" eb="27">
      <t>ホウコウ</t>
    </rPh>
    <rPh sb="27" eb="28">
      <t>オヨ</t>
    </rPh>
    <rPh sb="30" eb="32">
      <t>ホウコウ</t>
    </rPh>
    <rPh sb="37" eb="38">
      <t>ツギ</t>
    </rPh>
    <rPh sb="39" eb="40">
      <t>シキ</t>
    </rPh>
    <rPh sb="43" eb="45">
      <t>ケイサン</t>
    </rPh>
    <phoneticPr fontId="1"/>
  </si>
  <si>
    <t>　工事について「部分耐震改修工事に係る技術基準」に基づく『部分評点』を計算するためのものです。</t>
  </si>
  <si>
    <t>〇部分評点の計算方法</t>
    <rPh sb="1" eb="5">
      <t>ブブンヒョウテン</t>
    </rPh>
    <rPh sb="8" eb="10">
      <t>ホウホウ</t>
    </rPh>
    <phoneticPr fontId="1"/>
  </si>
  <si>
    <t>２．部分必要耐力の計算</t>
    <rPh sb="2" eb="8">
      <t>ブブンヒツヨウタイリョク</t>
    </rPh>
    <rPh sb="9" eb="11">
      <t>ケイサン</t>
    </rPh>
    <phoneticPr fontId="1"/>
  </si>
  <si>
    <r>
      <t>３．主要な居室等を構成する壁・柱の耐力計算</t>
    </r>
    <r>
      <rPr>
        <sz val="8"/>
        <color theme="1"/>
        <rFont val="游ゴシック"/>
        <family val="3"/>
        <charset val="128"/>
        <scheme val="minor"/>
      </rPr>
      <t>※２</t>
    </r>
    <rPh sb="2" eb="4">
      <t>シュヨウ</t>
    </rPh>
    <rPh sb="5" eb="7">
      <t>キョシツ</t>
    </rPh>
    <rPh sb="7" eb="8">
      <t>トウ</t>
    </rPh>
    <rPh sb="9" eb="11">
      <t>コウセイ</t>
    </rPh>
    <rPh sb="13" eb="14">
      <t>カベ</t>
    </rPh>
    <rPh sb="15" eb="16">
      <t>ハシラ</t>
    </rPh>
    <rPh sb="17" eb="19">
      <t>タイリョク</t>
    </rPh>
    <rPh sb="19" eb="21">
      <t>ケイサン</t>
    </rPh>
    <phoneticPr fontId="1"/>
  </si>
  <si>
    <t>４．部分保有耐力の計算</t>
    <rPh sb="2" eb="8">
      <t>ブブンホユウタイリョク</t>
    </rPh>
    <rPh sb="9" eb="11">
      <t>ケイサン</t>
    </rPh>
    <phoneticPr fontId="1"/>
  </si>
  <si>
    <t>５．部分評点の計算</t>
    <rPh sb="2" eb="6">
      <t>ブブンヒョウテン</t>
    </rPh>
    <rPh sb="7" eb="9">
      <t>ケイサン</t>
    </rPh>
    <phoneticPr fontId="1"/>
  </si>
  <si>
    <t>・本計算書は「部分評点計算書」と「補強図面貼付用紙」で構成します。</t>
    <rPh sb="1" eb="5">
      <t>ホンケイサンショ</t>
    </rPh>
    <rPh sb="7" eb="14">
      <t>ブブンヒョウテンケイサンショ</t>
    </rPh>
    <rPh sb="17" eb="21">
      <t>ホキョウズメン</t>
    </rPh>
    <rPh sb="21" eb="23">
      <t>ハリツ</t>
    </rPh>
    <rPh sb="23" eb="25">
      <t>ヨウシ</t>
    </rPh>
    <rPh sb="27" eb="29">
      <t>コウセイ</t>
    </rPh>
    <phoneticPr fontId="1"/>
  </si>
  <si>
    <t>・「部分評点計算書」は、必要事項を入力セルに入力して部分評点を算定してください。</t>
    <rPh sb="2" eb="6">
      <t>ブブンヒョウテン</t>
    </rPh>
    <rPh sb="6" eb="8">
      <t>ケイサン</t>
    </rPh>
    <rPh sb="8" eb="9">
      <t>ショ</t>
    </rPh>
    <rPh sb="12" eb="16">
      <t>ヒツヨウジコウ</t>
    </rPh>
    <rPh sb="17" eb="19">
      <t>ニュウリョク</t>
    </rPh>
    <rPh sb="22" eb="24">
      <t>ニュウリョク</t>
    </rPh>
    <rPh sb="26" eb="30">
      <t>ブブンヒョウテン</t>
    </rPh>
    <rPh sb="31" eb="33">
      <t>サンテイ</t>
    </rPh>
    <phoneticPr fontId="1"/>
  </si>
  <si>
    <t>・図面には「主要な居室等」の部分を明示し、当該部分を構成する壁構面の壁仕様番号を記載し、部分評点計算書に記載した</t>
    <rPh sb="48" eb="51">
      <t>ケイサンショ</t>
    </rPh>
    <phoneticPr fontId="1"/>
  </si>
  <si>
    <t>・「補強図面貼付用紙」には、補強後の平面図を貼り付けてください。その際、主要な居室等の部分を明示し、当該部分を</t>
    <phoneticPr fontId="1"/>
  </si>
  <si>
    <t>　構成する壁構面の壁仕様番号を記載し、部分評点算出書に記載した壁仕様番号と対応させてください。</t>
    <phoneticPr fontId="1"/>
  </si>
  <si>
    <t>【参考】</t>
    <rPh sb="1" eb="3">
      <t>サンコウ</t>
    </rPh>
    <phoneticPr fontId="1"/>
  </si>
  <si>
    <t>部分耐震改修のうち「主要な居室等に特化して行う改修工事」に係る基準の概要</t>
    <phoneticPr fontId="1"/>
  </si>
  <si>
    <t>地震地域係数Z</t>
    <rPh sb="0" eb="2">
      <t>ジシン</t>
    </rPh>
    <rPh sb="2" eb="6">
      <t>チイキケイスウ</t>
    </rPh>
    <phoneticPr fontId="1"/>
  </si>
  <si>
    <t>　　低減係数等に応じた保有耐力を計算します。なお、劣化低減係数は0.9とし、劣化部材は必要な補修を行います。</t>
    <phoneticPr fontId="1"/>
  </si>
  <si>
    <t>　　耐震診断における一般診断法に準じて、主要な居室等の壁等の耐力、住宅全体の耐力要素の配置や劣化度による</t>
    <phoneticPr fontId="1"/>
  </si>
  <si>
    <t>　　耐震診断における一般診断法（精算法）に準じて、主要な居室等の面積に応じた地震に対する耐力を計算します。</t>
    <rPh sb="2" eb="6">
      <t>タイシンシンダン</t>
    </rPh>
    <rPh sb="10" eb="15">
      <t>イッパンシンダンホウ</t>
    </rPh>
    <rPh sb="21" eb="22">
      <t>ジュン</t>
    </rPh>
    <rPh sb="25" eb="27">
      <t>シュヨウ</t>
    </rPh>
    <rPh sb="28" eb="31">
      <t>キョシツトウ</t>
    </rPh>
    <rPh sb="32" eb="34">
      <t>メンセキ</t>
    </rPh>
    <rPh sb="35" eb="36">
      <t>オウ</t>
    </rPh>
    <rPh sb="38" eb="40">
      <t>ジシン</t>
    </rPh>
    <rPh sb="41" eb="42">
      <t>タイ</t>
    </rPh>
    <rPh sb="44" eb="46">
      <t>タイリョク</t>
    </rPh>
    <rPh sb="47" eb="49">
      <t>ケイサン</t>
    </rPh>
    <phoneticPr fontId="1"/>
  </si>
  <si>
    <r>
      <t>K</t>
    </r>
    <r>
      <rPr>
        <sz val="8"/>
        <color theme="1"/>
        <rFont val="游ゴシック"/>
        <family val="3"/>
        <charset val="128"/>
        <scheme val="minor"/>
      </rPr>
      <t>１</t>
    </r>
    <phoneticPr fontId="1"/>
  </si>
  <si>
    <r>
      <t>0.40+0.60R</t>
    </r>
    <r>
      <rPr>
        <sz val="8"/>
        <color theme="1"/>
        <rFont val="游ゴシック"/>
        <family val="3"/>
        <charset val="128"/>
        <scheme val="minor"/>
      </rPr>
      <t>f1</t>
    </r>
    <phoneticPr fontId="1"/>
  </si>
  <si>
    <r>
      <t>0.53+0.47R</t>
    </r>
    <r>
      <rPr>
        <sz val="8"/>
        <color theme="1"/>
        <rFont val="游ゴシック"/>
        <family val="3"/>
        <charset val="128"/>
        <scheme val="minor"/>
      </rPr>
      <t>f1</t>
    </r>
    <phoneticPr fontId="1"/>
  </si>
  <si>
    <r>
      <t>K</t>
    </r>
    <r>
      <rPr>
        <sz val="8"/>
        <color theme="1"/>
        <rFont val="游ゴシック"/>
        <family val="3"/>
        <charset val="128"/>
        <scheme val="minor"/>
      </rPr>
      <t>3</t>
    </r>
    <phoneticPr fontId="1"/>
  </si>
  <si>
    <r>
      <t>（0.25+0.75×R</t>
    </r>
    <r>
      <rPr>
        <sz val="8"/>
        <color theme="1"/>
        <rFont val="游ゴシック"/>
        <family val="3"/>
        <charset val="128"/>
        <scheme val="minor"/>
      </rPr>
      <t>f1</t>
    </r>
    <r>
      <rPr>
        <sz val="11"/>
        <color theme="1"/>
        <rFont val="游ゴシック"/>
        <family val="2"/>
        <scheme val="minor"/>
      </rPr>
      <t>）×（0.65＋0.35×R</t>
    </r>
    <r>
      <rPr>
        <sz val="8"/>
        <color theme="1"/>
        <rFont val="游ゴシック"/>
        <family val="3"/>
        <charset val="128"/>
        <scheme val="minor"/>
      </rPr>
      <t>f2</t>
    </r>
    <r>
      <rPr>
        <sz val="11"/>
        <color theme="1"/>
        <rFont val="游ゴシック"/>
        <family val="2"/>
        <scheme val="minor"/>
      </rPr>
      <t>）</t>
    </r>
    <phoneticPr fontId="1"/>
  </si>
  <si>
    <r>
      <t>（0.36+0.64×R</t>
    </r>
    <r>
      <rPr>
        <sz val="8"/>
        <color theme="1"/>
        <rFont val="游ゴシック"/>
        <family val="3"/>
        <charset val="128"/>
        <scheme val="minor"/>
      </rPr>
      <t>f1</t>
    </r>
    <r>
      <rPr>
        <sz val="11"/>
        <color theme="1"/>
        <rFont val="游ゴシック"/>
        <family val="2"/>
        <scheme val="minor"/>
      </rPr>
      <t>）×（0.68＋0.32×R</t>
    </r>
    <r>
      <rPr>
        <sz val="8"/>
        <color theme="1"/>
        <rFont val="游ゴシック"/>
        <family val="3"/>
        <charset val="128"/>
        <scheme val="minor"/>
      </rPr>
      <t>f2</t>
    </r>
    <r>
      <rPr>
        <sz val="11"/>
        <color theme="1"/>
        <rFont val="游ゴシック"/>
        <family val="2"/>
        <scheme val="minor"/>
      </rPr>
      <t>）</t>
    </r>
    <phoneticPr fontId="1"/>
  </si>
  <si>
    <t>非常に重い建物</t>
    <phoneticPr fontId="1"/>
  </si>
  <si>
    <r>
      <t>R</t>
    </r>
    <r>
      <rPr>
        <sz val="8"/>
        <color theme="1"/>
        <rFont val="游ゴシック"/>
        <family val="3"/>
        <charset val="128"/>
        <scheme val="minor"/>
      </rPr>
      <t>f1</t>
    </r>
    <r>
      <rPr>
        <sz val="11"/>
        <color theme="1"/>
        <rFont val="游ゴシック"/>
        <family val="3"/>
        <charset val="128"/>
        <scheme val="minor"/>
      </rPr>
      <t>：１階床面積に対する２階床面積の割合　　　　　Rf2：２階床面積に対する３階床面積の割合</t>
    </r>
    <rPh sb="5" eb="9">
      <t>カイユカメンセキ</t>
    </rPh>
    <rPh sb="10" eb="11">
      <t>タイ</t>
    </rPh>
    <rPh sb="19" eb="21">
      <t>ワリアイ</t>
    </rPh>
    <phoneticPr fontId="1"/>
  </si>
  <si>
    <t>QKfl1･3</t>
    <phoneticPr fontId="1"/>
  </si>
  <si>
    <t>床面積あたりの必要耐力(kN/㎡)（精算法）</t>
    <rPh sb="0" eb="3">
      <t>ユカメンセキ</t>
    </rPh>
    <rPh sb="7" eb="9">
      <t>ヒツヨウ</t>
    </rPh>
    <rPh sb="9" eb="11">
      <t>タイリョク</t>
    </rPh>
    <rPh sb="18" eb="21">
      <t>セイサンホウ</t>
    </rPh>
    <phoneticPr fontId="1"/>
  </si>
  <si>
    <t>平屋建て</t>
    <rPh sb="0" eb="2">
      <t>ヒラヤ</t>
    </rPh>
    <rPh sb="2" eb="3">
      <t>タ</t>
    </rPh>
    <phoneticPr fontId="1"/>
  </si>
  <si>
    <t>ｍ</t>
    <phoneticPr fontId="1"/>
  </si>
  <si>
    <t>地盤状況割増</t>
    <rPh sb="0" eb="2">
      <t>ジバン</t>
    </rPh>
    <rPh sb="2" eb="4">
      <t>ジョウキョウ</t>
    </rPh>
    <rPh sb="4" eb="6">
      <t>ワリマシ</t>
    </rPh>
    <phoneticPr fontId="1"/>
  </si>
  <si>
    <t>X方向合計（Qu）</t>
    <rPh sb="1" eb="3">
      <t>ホウコウ</t>
    </rPh>
    <rPh sb="3" eb="5">
      <t>ゴウケイ</t>
    </rPh>
    <phoneticPr fontId="1"/>
  </si>
  <si>
    <t>Ｙ方向合計（Qu）</t>
    <rPh sb="0" eb="3">
      <t>yホウコウ</t>
    </rPh>
    <rPh sb="3" eb="5">
      <t>ゴウケイ</t>
    </rPh>
    <phoneticPr fontId="1"/>
  </si>
  <si>
    <t>その他の
耐力要素の耐力（Qe）</t>
    <rPh sb="2" eb="3">
      <t>タ</t>
    </rPh>
    <rPh sb="5" eb="9">
      <t>タイリョクヨウソ</t>
    </rPh>
    <rPh sb="10" eb="12">
      <t>タイリョク</t>
    </rPh>
    <phoneticPr fontId="1"/>
  </si>
  <si>
    <t>無開口壁の耐力
（Qw）</t>
    <rPh sb="0" eb="4">
      <t>ムカイコウカベ</t>
    </rPh>
    <rPh sb="5" eb="7">
      <t>タイリョク</t>
    </rPh>
    <phoneticPr fontId="1"/>
  </si>
  <si>
    <t>QKfl1･3
（１階係数）</t>
    <rPh sb="10" eb="11">
      <t>カイ</t>
    </rPh>
    <rPh sb="11" eb="13">
      <t>ケイスウ</t>
    </rPh>
    <phoneticPr fontId="1"/>
  </si>
  <si>
    <r>
      <t>耐力配置等による低減係数</t>
    </r>
    <r>
      <rPr>
        <sz val="8"/>
        <color theme="1"/>
        <rFont val="游ゴシック"/>
        <family val="3"/>
        <charset val="128"/>
        <scheme val="minor"/>
      </rPr>
      <t>※１</t>
    </r>
    <rPh sb="0" eb="2">
      <t>タイリョク</t>
    </rPh>
    <rPh sb="2" eb="4">
      <t>ハイチ</t>
    </rPh>
    <rPh sb="4" eb="5">
      <t>トウ</t>
    </rPh>
    <rPh sb="8" eb="10">
      <t>テイゲン</t>
    </rPh>
    <rPh sb="10" eb="12">
      <t>ケイスウ</t>
    </rPh>
    <phoneticPr fontId="1"/>
  </si>
  <si>
    <t>劣化度による低減係数</t>
    <rPh sb="0" eb="2">
      <t>レッカ</t>
    </rPh>
    <rPh sb="2" eb="3">
      <t>ド</t>
    </rPh>
    <rPh sb="6" eb="8">
      <t>テイゲン</t>
    </rPh>
    <rPh sb="8" eb="10">
      <t>ケイスウ</t>
    </rPh>
    <phoneticPr fontId="1"/>
  </si>
  <si>
    <t>耐力配置等による低減係数(eKfl)</t>
    <rPh sb="0" eb="2">
      <t>タイリョク</t>
    </rPh>
    <rPh sb="2" eb="5">
      <t>ハイチトウ</t>
    </rPh>
    <rPh sb="8" eb="12">
      <t>テイゲンケイスウ</t>
    </rPh>
    <phoneticPr fontId="1"/>
  </si>
  <si>
    <t>劣化度による低減係数(dK)</t>
    <rPh sb="0" eb="3">
      <t>レッカド</t>
    </rPh>
    <rPh sb="6" eb="8">
      <t>テイゲン</t>
    </rPh>
    <rPh sb="8" eb="10">
      <t>ケイスウ</t>
    </rPh>
    <phoneticPr fontId="1"/>
  </si>
  <si>
    <t>地盤による
割増係数(α)</t>
    <rPh sb="0" eb="2">
      <t>ジバン</t>
    </rPh>
    <rPh sb="6" eb="10">
      <t>ワリマシケイスウ</t>
    </rPh>
    <phoneticPr fontId="1"/>
  </si>
  <si>
    <t>形状
割増係数(β)</t>
    <rPh sb="0" eb="2">
      <t>ケイジョウ</t>
    </rPh>
    <phoneticPr fontId="1"/>
  </si>
  <si>
    <t>【提出書類等】</t>
    <rPh sb="1" eb="5">
      <t>テイシュツショルイ</t>
    </rPh>
    <rPh sb="5" eb="6">
      <t>トウ</t>
    </rPh>
    <phoneticPr fontId="1"/>
  </si>
  <si>
    <t>②補強図面</t>
    <rPh sb="1" eb="5">
      <t>ホキョウズメン</t>
    </rPh>
    <phoneticPr fontId="1"/>
  </si>
  <si>
    <t>③現況の耐震診断書</t>
    <rPh sb="1" eb="3">
      <t>ゲンキョウ</t>
    </rPh>
    <rPh sb="4" eb="9">
      <t>タイシンシンダンショ</t>
    </rPh>
    <phoneticPr fontId="1"/>
  </si>
  <si>
    <t>非常に悪い地盤</t>
  </si>
  <si>
    <t>④部分耐震改修計画の耐震診断書（現況の上部構造評点を下回らないこと）</t>
    <rPh sb="1" eb="3">
      <t>ブブン</t>
    </rPh>
    <rPh sb="3" eb="5">
      <t>タイシン</t>
    </rPh>
    <rPh sb="5" eb="7">
      <t>カイシュウ</t>
    </rPh>
    <rPh sb="7" eb="9">
      <t>ケイカク</t>
    </rPh>
    <rPh sb="10" eb="12">
      <t>タイシン</t>
    </rPh>
    <rPh sb="12" eb="14">
      <t>シンダン</t>
    </rPh>
    <rPh sb="14" eb="15">
      <t>ショ</t>
    </rPh>
    <rPh sb="16" eb="18">
      <t>ゲンキョウ</t>
    </rPh>
    <rPh sb="19" eb="25">
      <t>ジョウブコウゾウヒョウテン</t>
    </rPh>
    <rPh sb="26" eb="28">
      <t>シタマワ</t>
    </rPh>
    <phoneticPr fontId="1"/>
  </si>
  <si>
    <t>①部分評点計算書（部分評点が1.5以上であること）</t>
    <rPh sb="1" eb="3">
      <t>ブブン</t>
    </rPh>
    <rPh sb="3" eb="5">
      <t>ヒョウテン</t>
    </rPh>
    <rPh sb="5" eb="7">
      <t>ケイサン</t>
    </rPh>
    <rPh sb="7" eb="8">
      <t>ショ</t>
    </rPh>
    <rPh sb="9" eb="13">
      <t>ブブンヒョウテン</t>
    </rPh>
    <rPh sb="17" eb="19">
      <t>イジョウ</t>
    </rPh>
    <phoneticPr fontId="1"/>
  </si>
  <si>
    <t>大江町大字</t>
    <rPh sb="0" eb="3">
      <t>オオエマチ</t>
    </rPh>
    <rPh sb="3" eb="5">
      <t>オオアザ</t>
    </rPh>
    <phoneticPr fontId="1"/>
  </si>
  <si>
    <t>・本計算書は大江町建築奨励事業補助金における対象工事のうち、主要な居室等に特化して耐震性を向上させる改修</t>
    <rPh sb="4" eb="5">
      <t>ショ</t>
    </rPh>
    <rPh sb="6" eb="9">
      <t>オオエマチ</t>
    </rPh>
    <rPh sb="9" eb="13">
      <t>ケンチクショウレイ</t>
    </rPh>
    <rPh sb="13" eb="15">
      <t>ジギョウ</t>
    </rPh>
    <rPh sb="15" eb="18">
      <t>ホジョキン</t>
    </rPh>
    <phoneticPr fontId="1"/>
  </si>
  <si>
    <t>・大江町建築奨励事業補助金の交付を受ける以外の目的では利用できません。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</si>
</sst>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3">
    <font>
      <sz val="11"/>
      <color theme="1"/>
      <name val="游ゴシック"/>
      <family val="2"/>
      <scheme val="minor"/>
    </font>
    <font>
      <sz val="6"/>
      <name val="游ゴシック"/>
      <family val="3"/>
      <charset val="128"/>
      <scheme val="minor"/>
    </font>
    <font>
      <b/>
      <sz val="11"/>
      <color theme="1"/>
      <name val="游ゴシック"/>
      <family val="3"/>
      <charset val="128"/>
      <scheme val="minor"/>
    </font>
    <font>
      <sz val="9"/>
      <color theme="1"/>
      <name val="游ゴシック"/>
      <family val="2"/>
      <scheme val="minor"/>
    </font>
    <font>
      <sz val="9"/>
      <color theme="1"/>
      <name val="游ゴシック"/>
      <family val="3"/>
      <charset val="128"/>
      <scheme val="minor"/>
    </font>
    <font>
      <sz val="8"/>
      <color theme="1"/>
      <name val="游ゴシック"/>
      <family val="2"/>
      <scheme val="minor"/>
    </font>
    <font>
      <sz val="8"/>
      <color theme="1"/>
      <name val="游ゴシック"/>
      <family val="3"/>
      <charset val="128"/>
      <scheme val="minor"/>
    </font>
    <font>
      <sz val="11"/>
      <color theme="1"/>
      <name val="游ゴシック"/>
      <family val="3"/>
      <charset val="128"/>
      <scheme val="minor"/>
    </font>
    <font>
      <sz val="11"/>
      <name val="游ゴシック"/>
      <family val="2"/>
      <scheme val="minor"/>
    </font>
    <font>
      <sz val="11"/>
      <name val="游ゴシック"/>
      <family val="3"/>
      <charset val="128"/>
      <scheme val="minor"/>
    </font>
    <font>
      <sz val="14"/>
      <color theme="1"/>
      <name val="游ゴシック"/>
      <family val="2"/>
      <scheme val="minor"/>
    </font>
    <font>
      <sz val="14"/>
      <color theme="1"/>
      <name val="游ゴシック"/>
      <family val="3"/>
      <charset val="128"/>
      <scheme val="minor"/>
    </font>
    <font>
      <b/>
      <sz val="18"/>
      <color theme="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4" tint="0.59999389629810485"/>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right style="thin">
        <color indexed="64"/>
      </right>
      <top/>
      <bottom/>
      <diagonal/>
    </border>
    <border>
      <left style="hair">
        <color auto="1"/>
      </left>
      <right style="thin">
        <color auto="1"/>
      </right>
      <top style="thin">
        <color auto="1"/>
      </top>
      <bottom style="thin">
        <color auto="1"/>
      </bottom>
      <diagonal/>
    </border>
    <border>
      <left style="hair">
        <color auto="1"/>
      </left>
      <right style="thin">
        <color auto="1"/>
      </right>
      <top/>
      <bottom/>
      <diagonal/>
    </border>
    <border>
      <left style="hair">
        <color auto="1"/>
      </left>
      <right style="thin">
        <color auto="1"/>
      </right>
      <top/>
      <bottom style="thin">
        <color auto="1"/>
      </bottom>
      <diagonal/>
    </border>
    <border>
      <left/>
      <right style="hair">
        <color auto="1"/>
      </right>
      <top style="thin">
        <color auto="1"/>
      </top>
      <bottom style="thin">
        <color auto="1"/>
      </bottom>
      <diagonal/>
    </border>
    <border>
      <left style="hair">
        <color auto="1"/>
      </left>
      <right style="thin">
        <color indexed="64"/>
      </right>
      <top style="thin">
        <color indexed="64"/>
      </top>
      <bottom/>
      <diagonal/>
    </border>
    <border>
      <left/>
      <right style="hair">
        <color auto="1"/>
      </right>
      <top style="thin">
        <color auto="1"/>
      </top>
      <bottom/>
      <diagonal/>
    </border>
    <border>
      <left/>
      <right style="hair">
        <color auto="1"/>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hair">
        <color auto="1"/>
      </left>
      <right/>
      <top style="thin">
        <color auto="1"/>
      </top>
      <bottom style="thin">
        <color auto="1"/>
      </bottom>
      <diagonal/>
    </border>
  </borders>
  <cellStyleXfs count="1">
    <xf numFmtId="0" fontId="0" fillId="0" borderId="0"/>
  </cellStyleXfs>
  <cellXfs count="186">
    <xf numFmtId="0" fontId="0" fillId="0" borderId="0" xfId="0"/>
    <xf numFmtId="0" fontId="0" fillId="0" borderId="1" xfId="0" applyBorder="1"/>
    <xf numFmtId="0" fontId="0" fillId="0" borderId="1" xfId="0" applyBorder="1" applyAlignment="1">
      <alignment vertical="center"/>
    </xf>
    <xf numFmtId="0" fontId="0" fillId="0" borderId="1" xfId="0" applyBorder="1" applyAlignment="1">
      <alignment horizontal="center" vertical="center"/>
    </xf>
    <xf numFmtId="0" fontId="0" fillId="0" borderId="11" xfId="0" applyBorder="1"/>
    <xf numFmtId="0" fontId="0" fillId="0" borderId="14" xfId="0" applyBorder="1"/>
    <xf numFmtId="0" fontId="0" fillId="0" borderId="0"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3" xfId="0" applyBorder="1"/>
    <xf numFmtId="0" fontId="7" fillId="0" borderId="14" xfId="0" applyFont="1" applyBorder="1"/>
    <xf numFmtId="0" fontId="7" fillId="0" borderId="0" xfId="0" applyFont="1" applyBorder="1"/>
    <xf numFmtId="0" fontId="7" fillId="0" borderId="15" xfId="0" applyFont="1" applyBorder="1"/>
    <xf numFmtId="0" fontId="7" fillId="0" borderId="16" xfId="0" applyFont="1" applyBorder="1"/>
    <xf numFmtId="0" fontId="7" fillId="0" borderId="17" xfId="0" applyFont="1" applyBorder="1"/>
    <xf numFmtId="0" fontId="7" fillId="0" borderId="18" xfId="0" applyFont="1" applyBorder="1"/>
    <xf numFmtId="0" fontId="6" fillId="0" borderId="0" xfId="0" applyFont="1" applyBorder="1" applyAlignment="1">
      <alignment vertical="center" wrapText="1"/>
    </xf>
    <xf numFmtId="0" fontId="0" fillId="0" borderId="6" xfId="0" applyBorder="1" applyAlignment="1"/>
    <xf numFmtId="0" fontId="0" fillId="0" borderId="9" xfId="0" applyBorder="1" applyAlignment="1"/>
    <xf numFmtId="0" fontId="0" fillId="0" borderId="0" xfId="0" applyBorder="1" applyAlignment="1">
      <alignment horizont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4" xfId="0" applyBorder="1"/>
    <xf numFmtId="0" fontId="0" fillId="0" borderId="3" xfId="0" applyBorder="1" applyAlignment="1"/>
    <xf numFmtId="0" fontId="0" fillId="0" borderId="4" xfId="0" applyBorder="1" applyAlignment="1">
      <alignment horizontal="center"/>
    </xf>
    <xf numFmtId="0" fontId="8" fillId="0" borderId="0" xfId="0" applyFont="1"/>
    <xf numFmtId="0" fontId="7" fillId="0" borderId="0" xfId="0" applyFont="1"/>
    <xf numFmtId="0" fontId="0" fillId="0" borderId="0" xfId="0" applyBorder="1" applyAlignment="1"/>
    <xf numFmtId="0" fontId="8" fillId="0" borderId="0" xfId="0" applyFont="1" applyBorder="1" applyAlignment="1"/>
    <xf numFmtId="0" fontId="0" fillId="0" borderId="21" xfId="0" applyBorder="1"/>
    <xf numFmtId="0" fontId="0" fillId="0" borderId="22" xfId="0" applyBorder="1"/>
    <xf numFmtId="0" fontId="0" fillId="0" borderId="23" xfId="0" applyBorder="1"/>
    <xf numFmtId="0" fontId="8" fillId="0" borderId="15" xfId="0" applyFont="1" applyBorder="1"/>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0" xfId="0" applyFont="1" applyBorder="1" applyAlignment="1">
      <alignment horizontal="center" vertical="center"/>
    </xf>
    <xf numFmtId="0" fontId="11" fillId="0" borderId="15" xfId="0" applyFont="1" applyBorder="1" applyAlignment="1">
      <alignment horizontal="center" vertical="center"/>
    </xf>
    <xf numFmtId="0" fontId="12" fillId="0" borderId="12" xfId="0" applyFont="1" applyBorder="1" applyAlignment="1">
      <alignment horizontal="center" vertical="center"/>
    </xf>
    <xf numFmtId="0" fontId="2" fillId="0" borderId="0" xfId="0" applyFont="1" applyBorder="1"/>
    <xf numFmtId="0" fontId="0" fillId="0" borderId="1" xfId="0" applyBorder="1" applyAlignment="1"/>
    <xf numFmtId="0" fontId="0" fillId="0" borderId="1" xfId="0" applyBorder="1" applyAlignment="1">
      <alignment horizontal="center"/>
    </xf>
    <xf numFmtId="0" fontId="0" fillId="0" borderId="25" xfId="0" applyBorder="1"/>
    <xf numFmtId="0" fontId="0" fillId="0" borderId="32" xfId="0" applyBorder="1"/>
    <xf numFmtId="0" fontId="0" fillId="0" borderId="4" xfId="0" applyFill="1" applyBorder="1" applyAlignment="1">
      <alignment shrinkToFit="1"/>
    </xf>
    <xf numFmtId="0" fontId="0" fillId="0" borderId="21" xfId="0" applyFill="1" applyBorder="1" applyAlignment="1">
      <alignment shrinkToFit="1"/>
    </xf>
    <xf numFmtId="0" fontId="0" fillId="0" borderId="33" xfId="0" applyFill="1" applyBorder="1" applyAlignment="1">
      <alignment horizontal="center" shrinkToFit="1"/>
    </xf>
    <xf numFmtId="2" fontId="0" fillId="0" borderId="1" xfId="0" applyNumberFormat="1" applyBorder="1" applyAlignment="1"/>
    <xf numFmtId="0" fontId="12" fillId="0" borderId="13" xfId="0" applyFont="1" applyBorder="1" applyAlignment="1">
      <alignment horizontal="center" vertical="center"/>
    </xf>
    <xf numFmtId="0" fontId="5" fillId="0" borderId="0" xfId="0" applyFont="1" applyBorder="1" applyAlignment="1"/>
    <xf numFmtId="0" fontId="6" fillId="0" borderId="6" xfId="0" applyFont="1" applyFill="1" applyBorder="1" applyAlignment="1"/>
    <xf numFmtId="0" fontId="0" fillId="3" borderId="0" xfId="0" applyFill="1" applyBorder="1" applyAlignment="1"/>
    <xf numFmtId="0" fontId="0" fillId="0" borderId="0" xfId="0" applyFill="1" applyBorder="1"/>
    <xf numFmtId="0" fontId="0" fillId="0" borderId="0" xfId="0" applyFont="1" applyFill="1" applyBorder="1"/>
    <xf numFmtId="0" fontId="0" fillId="0" borderId="9" xfId="0" applyFill="1" applyBorder="1" applyAlignment="1">
      <alignment horizontal="center" vertical="center"/>
    </xf>
    <xf numFmtId="0" fontId="0" fillId="0" borderId="1" xfId="0" applyFill="1" applyBorder="1" applyAlignment="1">
      <alignment vertical="center"/>
    </xf>
    <xf numFmtId="0" fontId="0" fillId="0" borderId="1" xfId="0" applyFill="1" applyBorder="1" applyAlignment="1">
      <alignment vertical="center" wrapText="1"/>
    </xf>
    <xf numFmtId="0" fontId="7" fillId="0" borderId="1" xfId="0" applyFont="1" applyFill="1" applyBorder="1" applyAlignment="1">
      <alignment vertical="center"/>
    </xf>
    <xf numFmtId="0" fontId="7" fillId="0" borderId="0" xfId="0" applyFont="1" applyFill="1" applyBorder="1" applyAlignment="1">
      <alignment vertical="center"/>
    </xf>
    <xf numFmtId="2" fontId="0" fillId="0" borderId="1" xfId="0" applyNumberFormat="1" applyFill="1" applyBorder="1" applyAlignment="1"/>
    <xf numFmtId="2" fontId="0" fillId="0" borderId="1" xfId="0" applyNumberFormat="1" applyFill="1" applyBorder="1" applyAlignment="1">
      <alignment vertical="center"/>
    </xf>
    <xf numFmtId="0" fontId="5" fillId="0" borderId="6" xfId="0" applyFont="1" applyFill="1" applyBorder="1" applyAlignment="1"/>
    <xf numFmtId="0" fontId="0" fillId="0" borderId="6" xfId="0" applyFill="1" applyBorder="1" applyAlignment="1">
      <alignment shrinkToFit="1"/>
    </xf>
    <xf numFmtId="176" fontId="0" fillId="0" borderId="6" xfId="0" applyNumberFormat="1" applyFill="1" applyBorder="1" applyAlignment="1">
      <alignment shrinkToFit="1"/>
    </xf>
    <xf numFmtId="0" fontId="0" fillId="0" borderId="6" xfId="0" applyBorder="1" applyAlignment="1">
      <alignment shrinkToFit="1"/>
    </xf>
    <xf numFmtId="2" fontId="7" fillId="0" borderId="1" xfId="0" applyNumberFormat="1" applyFont="1" applyFill="1" applyBorder="1" applyAlignment="1">
      <alignment vertical="center"/>
    </xf>
    <xf numFmtId="2" fontId="7" fillId="0" borderId="0" xfId="0" applyNumberFormat="1" applyFont="1" applyFill="1" applyBorder="1" applyAlignment="1">
      <alignment vertical="center"/>
    </xf>
    <xf numFmtId="0" fontId="0" fillId="0" borderId="0" xfId="0" applyFill="1" applyBorder="1" applyAlignment="1">
      <alignment vertical="center"/>
    </xf>
    <xf numFmtId="2" fontId="0" fillId="0" borderId="0" xfId="0" applyNumberFormat="1" applyFill="1" applyBorder="1" applyAlignment="1">
      <alignment vertical="center"/>
    </xf>
    <xf numFmtId="0" fontId="0" fillId="0" borderId="34" xfId="0" applyBorder="1" applyAlignment="1"/>
    <xf numFmtId="0" fontId="2" fillId="0" borderId="0" xfId="0" applyFont="1" applyFill="1" applyBorder="1"/>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4" xfId="0" applyFont="1" applyBorder="1" applyAlignment="1">
      <alignment horizontal="center" vertical="center"/>
    </xf>
    <xf numFmtId="0" fontId="12" fillId="0" borderId="0" xfId="0" applyFont="1" applyBorder="1" applyAlignment="1">
      <alignment horizontal="center" vertical="center"/>
    </xf>
    <xf numFmtId="0" fontId="12" fillId="0" borderId="15" xfId="0" applyFont="1" applyBorder="1" applyAlignment="1">
      <alignment horizontal="center" vertical="center"/>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2" fontId="0" fillId="0" borderId="4" xfId="0" applyNumberFormat="1" applyBorder="1" applyAlignment="1">
      <alignment horizontal="center" wrapText="1"/>
    </xf>
    <xf numFmtId="2" fontId="0" fillId="0" borderId="1" xfId="0" applyNumberFormat="1" applyBorder="1" applyAlignment="1">
      <alignment horizontal="center" wrapText="1"/>
    </xf>
    <xf numFmtId="0" fontId="0" fillId="0" borderId="3" xfId="0" applyFont="1" applyBorder="1" applyAlignment="1">
      <alignment horizontal="center" vertical="center" wrapText="1"/>
    </xf>
    <xf numFmtId="2" fontId="0" fillId="0" borderId="8" xfId="0" applyNumberFormat="1" applyBorder="1" applyAlignment="1">
      <alignment horizontal="center"/>
    </xf>
    <xf numFmtId="2" fontId="0" fillId="0" borderId="9" xfId="0" applyNumberFormat="1" applyBorder="1" applyAlignment="1">
      <alignment horizontal="center"/>
    </xf>
    <xf numFmtId="2" fontId="0" fillId="0" borderId="3" xfId="0" applyNumberFormat="1" applyBorder="1" applyAlignment="1">
      <alignment horizont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2" fontId="0" fillId="0" borderId="2" xfId="0" applyNumberFormat="1" applyBorder="1" applyAlignment="1">
      <alignment horizont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0" fillId="0" borderId="1" xfId="0" applyBorder="1" applyAlignment="1">
      <alignment horizont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4" xfId="0" applyFont="1" applyBorder="1" applyAlignment="1">
      <alignment horizontal="center" vertical="center" wrapText="1"/>
    </xf>
    <xf numFmtId="2" fontId="0" fillId="0" borderId="2" xfId="0" applyNumberFormat="1" applyBorder="1" applyAlignment="1">
      <alignment horizontal="center"/>
    </xf>
    <xf numFmtId="2" fontId="0" fillId="0" borderId="24" xfId="0" applyNumberFormat="1" applyBorder="1" applyAlignment="1">
      <alignment horizontal="center"/>
    </xf>
    <xf numFmtId="0" fontId="0" fillId="2" borderId="28" xfId="0" applyFill="1" applyBorder="1" applyAlignment="1">
      <alignment horizontal="center"/>
    </xf>
    <xf numFmtId="0" fontId="0" fillId="2" borderId="29" xfId="0" applyFill="1" applyBorder="1" applyAlignment="1">
      <alignment horizontal="center"/>
    </xf>
    <xf numFmtId="0" fontId="0" fillId="2" borderId="30" xfId="0" applyFill="1" applyBorder="1" applyAlignment="1">
      <alignment horizontal="center"/>
    </xf>
    <xf numFmtId="0" fontId="0" fillId="0" borderId="5" xfId="0" applyBorder="1" applyAlignment="1">
      <alignment horizontal="center" vertical="center" wrapText="1"/>
    </xf>
    <xf numFmtId="0" fontId="0" fillId="0" borderId="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2" fontId="0" fillId="2" borderId="5" xfId="0" applyNumberFormat="1" applyFill="1" applyBorder="1" applyAlignment="1">
      <alignment horizontal="center"/>
    </xf>
    <xf numFmtId="2" fontId="0" fillId="2" borderId="6" xfId="0" applyNumberFormat="1" applyFill="1" applyBorder="1" applyAlignment="1">
      <alignment horizontal="center"/>
    </xf>
    <xf numFmtId="2" fontId="0" fillId="2" borderId="26" xfId="0" applyNumberFormat="1" applyFill="1" applyBorder="1" applyAlignment="1">
      <alignment horizontal="center"/>
    </xf>
    <xf numFmtId="2" fontId="0" fillId="2" borderId="28" xfId="0" applyNumberFormat="1" applyFill="1" applyBorder="1" applyAlignment="1">
      <alignment horizontal="center"/>
    </xf>
    <xf numFmtId="2" fontId="0" fillId="2" borderId="29" xfId="0" applyNumberFormat="1" applyFill="1" applyBorder="1" applyAlignment="1">
      <alignment horizontal="center"/>
    </xf>
    <xf numFmtId="2" fontId="0" fillId="2" borderId="31" xfId="0" applyNumberFormat="1" applyFill="1" applyBorder="1" applyAlignment="1">
      <alignment horizontal="center"/>
    </xf>
    <xf numFmtId="0" fontId="0" fillId="2" borderId="19" xfId="0" applyFill="1" applyBorder="1" applyAlignment="1">
      <alignment horizontal="center"/>
    </xf>
    <xf numFmtId="0" fontId="0" fillId="2" borderId="0" xfId="0" applyFill="1" applyBorder="1" applyAlignment="1">
      <alignment horizontal="center"/>
    </xf>
    <xf numFmtId="0" fontId="0" fillId="2" borderId="20" xfId="0" applyFill="1" applyBorder="1" applyAlignment="1">
      <alignment horizontal="center"/>
    </xf>
    <xf numFmtId="2" fontId="0" fillId="2" borderId="19" xfId="0" applyNumberFormat="1" applyFill="1" applyBorder="1" applyAlignment="1">
      <alignment horizontal="center"/>
    </xf>
    <xf numFmtId="2" fontId="0" fillId="2" borderId="0" xfId="0" applyNumberFormat="1" applyFill="1" applyBorder="1" applyAlignment="1">
      <alignment horizontal="center"/>
    </xf>
    <xf numFmtId="2" fontId="0" fillId="2" borderId="27" xfId="0" applyNumberFormat="1" applyFill="1" applyBorder="1" applyAlignment="1">
      <alignment horizontal="center"/>
    </xf>
    <xf numFmtId="0" fontId="0" fillId="0" borderId="2" xfId="0" applyBorder="1" applyAlignment="1">
      <alignment horizontal="center" shrinkToFit="1"/>
    </xf>
    <xf numFmtId="0" fontId="0" fillId="0" borderId="3" xfId="0" applyBorder="1" applyAlignment="1">
      <alignment horizontal="center" shrinkToFit="1"/>
    </xf>
    <xf numFmtId="0" fontId="0" fillId="0" borderId="4" xfId="0" applyBorder="1" applyAlignment="1">
      <alignment horizontal="center" shrinkToFit="1"/>
    </xf>
    <xf numFmtId="2" fontId="0" fillId="0" borderId="2" xfId="0" applyNumberFormat="1" applyFill="1" applyBorder="1" applyAlignment="1">
      <alignment horizontal="center" shrinkToFit="1"/>
    </xf>
    <xf numFmtId="2" fontId="0" fillId="0" borderId="3" xfId="0" applyNumberFormat="1" applyFill="1" applyBorder="1" applyAlignment="1">
      <alignment horizontal="center" shrinkToFit="1"/>
    </xf>
    <xf numFmtId="2" fontId="0" fillId="0" borderId="4" xfId="0" applyNumberFormat="1" applyFill="1" applyBorder="1" applyAlignment="1">
      <alignment horizontal="center" shrinkToFit="1"/>
    </xf>
    <xf numFmtId="0" fontId="0" fillId="2" borderId="2" xfId="0" applyFill="1" applyBorder="1" applyAlignment="1">
      <alignment horizontal="center" shrinkToFit="1"/>
    </xf>
    <xf numFmtId="0" fontId="0" fillId="2" borderId="3" xfId="0" applyFill="1" applyBorder="1" applyAlignment="1">
      <alignment horizontal="center" shrinkToFit="1"/>
    </xf>
    <xf numFmtId="0" fontId="0" fillId="2" borderId="4" xfId="0" applyFill="1" applyBorder="1" applyAlignment="1">
      <alignment horizontal="center" shrinkToFit="1"/>
    </xf>
    <xf numFmtId="2" fontId="0" fillId="2" borderId="2" xfId="0" applyNumberFormat="1" applyFill="1" applyBorder="1" applyAlignment="1">
      <alignment horizontal="center" shrinkToFit="1"/>
    </xf>
    <xf numFmtId="2" fontId="0" fillId="2" borderId="3" xfId="0" applyNumberFormat="1" applyFill="1" applyBorder="1" applyAlignment="1">
      <alignment horizontal="center" shrinkToFit="1"/>
    </xf>
    <xf numFmtId="2" fontId="0" fillId="2" borderId="38" xfId="0" applyNumberFormat="1" applyFill="1" applyBorder="1" applyAlignment="1">
      <alignment horizontal="center" shrinkToFit="1"/>
    </xf>
    <xf numFmtId="2" fontId="0" fillId="2" borderId="4" xfId="0" applyNumberFormat="1" applyFill="1" applyBorder="1" applyAlignment="1">
      <alignment horizontal="center" shrinkToFi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2" fontId="0" fillId="0" borderId="2" xfId="0" applyNumberFormat="1" applyFill="1" applyBorder="1" applyAlignment="1">
      <alignment horizontal="center"/>
    </xf>
    <xf numFmtId="2" fontId="0" fillId="0" borderId="3" xfId="0" applyNumberFormat="1" applyFill="1" applyBorder="1" applyAlignment="1">
      <alignment horizontal="center"/>
    </xf>
    <xf numFmtId="2" fontId="0" fillId="0" borderId="4" xfId="0" applyNumberFormat="1" applyFill="1" applyBorder="1" applyAlignment="1">
      <alignment horizontal="center"/>
    </xf>
    <xf numFmtId="0" fontId="8" fillId="2" borderId="9" xfId="0" applyFont="1" applyFill="1" applyBorder="1" applyAlignment="1"/>
    <xf numFmtId="0" fontId="0" fillId="2" borderId="3" xfId="0" applyFill="1" applyBorder="1" applyAlignment="1"/>
    <xf numFmtId="0" fontId="9" fillId="0" borderId="2" xfId="0" applyFont="1" applyBorder="1" applyAlignment="1">
      <alignment horizontal="center" shrinkToFit="1"/>
    </xf>
    <xf numFmtId="0" fontId="9" fillId="0" borderId="3" xfId="0" applyFont="1" applyBorder="1" applyAlignment="1">
      <alignment horizontal="center" shrinkToFit="1"/>
    </xf>
    <xf numFmtId="0" fontId="9" fillId="0" borderId="4" xfId="0" applyFont="1" applyBorder="1" applyAlignment="1">
      <alignment horizontal="center" shrinkToFit="1"/>
    </xf>
    <xf numFmtId="0" fontId="8" fillId="0" borderId="2" xfId="0" applyFont="1" applyBorder="1" applyAlignment="1">
      <alignment horizontal="center"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9"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2" xfId="0" applyFill="1" applyBorder="1" applyAlignment="1">
      <alignment horizontal="center" shrinkToFit="1"/>
    </xf>
    <xf numFmtId="0" fontId="0" fillId="0" borderId="3" xfId="0" applyFill="1" applyBorder="1" applyAlignment="1">
      <alignment horizontal="center" shrinkToFit="1"/>
    </xf>
    <xf numFmtId="0" fontId="0" fillId="0" borderId="4" xfId="0" applyFill="1" applyBorder="1" applyAlignment="1">
      <alignment horizontal="center" shrinkToFit="1"/>
    </xf>
    <xf numFmtId="0" fontId="0" fillId="2" borderId="35" xfId="0" applyFill="1" applyBorder="1" applyAlignment="1">
      <alignment horizontal="center" shrinkToFit="1"/>
    </xf>
    <xf numFmtId="0" fontId="0" fillId="2" borderId="36" xfId="0" applyFill="1" applyBorder="1" applyAlignment="1">
      <alignment horizontal="center" shrinkToFit="1"/>
    </xf>
    <xf numFmtId="0" fontId="0" fillId="2" borderId="37" xfId="0" applyFill="1" applyBorder="1" applyAlignment="1">
      <alignment horizontal="center" shrinkToFit="1"/>
    </xf>
    <xf numFmtId="20" fontId="0" fillId="2" borderId="2" xfId="0" applyNumberFormat="1" applyFill="1" applyBorder="1" applyAlignment="1">
      <alignment horizontal="center" shrinkToFit="1"/>
    </xf>
    <xf numFmtId="0" fontId="2" fillId="0" borderId="1" xfId="0" applyFont="1" applyBorder="1" applyAlignment="1">
      <alignment horizontal="center"/>
    </xf>
    <xf numFmtId="176" fontId="0" fillId="2" borderId="2" xfId="0" applyNumberFormat="1" applyFill="1" applyBorder="1" applyAlignment="1">
      <alignment horizontal="center" shrinkToFit="1"/>
    </xf>
    <xf numFmtId="176" fontId="0" fillId="2" borderId="3" xfId="0" applyNumberFormat="1" applyFill="1" applyBorder="1" applyAlignment="1">
      <alignment horizontal="center" shrinkToFit="1"/>
    </xf>
    <xf numFmtId="0" fontId="7" fillId="0" borderId="4" xfId="0" applyFont="1" applyBorder="1" applyAlignment="1">
      <alignment horizontal="center" vertical="center"/>
    </xf>
    <xf numFmtId="0" fontId="4" fillId="0" borderId="3" xfId="0" applyFont="1" applyBorder="1" applyAlignment="1">
      <alignment horizontal="center" vertical="center" wrapText="1"/>
    </xf>
    <xf numFmtId="0" fontId="0" fillId="0" borderId="3" xfId="0" applyBorder="1" applyAlignment="1">
      <alignment horizontal="center"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2" fontId="0" fillId="0" borderId="3" xfId="0" applyNumberFormat="1" applyBorder="1" applyAlignment="1">
      <alignment horizontal="center" wrapText="1"/>
    </xf>
    <xf numFmtId="0" fontId="9" fillId="2" borderId="3" xfId="0" applyFont="1" applyFill="1" applyBorder="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I53"/>
  <sheetViews>
    <sheetView zoomScaleNormal="100" workbookViewId="0">
      <selection activeCell="N9" sqref="N9"/>
    </sheetView>
  </sheetViews>
  <sheetFormatPr defaultRowHeight="18.75"/>
  <cols>
    <col min="1" max="52" width="3.25" customWidth="1"/>
  </cols>
  <sheetData>
    <row r="1" spans="1:35" ht="18" customHeight="1">
      <c r="A1" s="74" t="s">
        <v>68</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6"/>
    </row>
    <row r="2" spans="1:35" ht="18" customHeight="1" thickBot="1">
      <c r="A2" s="77"/>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9"/>
    </row>
    <row r="3" spans="1:35" ht="18" customHeight="1">
      <c r="A3" s="4"/>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51"/>
    </row>
    <row r="4" spans="1:35" ht="18" customHeight="1">
      <c r="A4" s="5"/>
      <c r="B4" s="42" t="s">
        <v>0</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7"/>
    </row>
    <row r="5" spans="1:35" s="28" customFormat="1" ht="18" customHeight="1">
      <c r="A5" s="12"/>
      <c r="B5" s="13" t="s">
        <v>122</v>
      </c>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4"/>
    </row>
    <row r="6" spans="1:35" s="28" customFormat="1" ht="18" customHeight="1">
      <c r="A6" s="12"/>
      <c r="B6" s="13" t="s">
        <v>74</v>
      </c>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4"/>
    </row>
    <row r="7" spans="1:35" s="28" customFormat="1" ht="18" customHeight="1">
      <c r="A7" s="12"/>
      <c r="B7" s="13" t="s">
        <v>123</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4"/>
    </row>
    <row r="8" spans="1:35" ht="18" customHeight="1">
      <c r="A8" s="5"/>
      <c r="B8" s="6" t="s">
        <v>71</v>
      </c>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7"/>
    </row>
    <row r="9" spans="1:35" ht="18" customHeight="1">
      <c r="A9" s="5"/>
      <c r="B9" s="6" t="s">
        <v>49</v>
      </c>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7"/>
    </row>
    <row r="10" spans="1:35" ht="18" customHeight="1">
      <c r="A10" s="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7"/>
    </row>
    <row r="11" spans="1:35" ht="18" customHeight="1">
      <c r="A11" s="5"/>
      <c r="B11" s="42" t="s">
        <v>1</v>
      </c>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7"/>
    </row>
    <row r="12" spans="1:35" ht="18" customHeight="1">
      <c r="A12" s="5"/>
      <c r="B12" s="6" t="s">
        <v>72</v>
      </c>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7"/>
    </row>
    <row r="13" spans="1:35" ht="18" customHeight="1">
      <c r="A13" s="5"/>
      <c r="B13" s="6" t="s">
        <v>2</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7"/>
    </row>
    <row r="14" spans="1:35" ht="18" customHeight="1">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7"/>
    </row>
    <row r="15" spans="1:35" ht="18" customHeight="1">
      <c r="A15" s="5"/>
      <c r="B15" s="42" t="s">
        <v>69</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7"/>
    </row>
    <row r="16" spans="1:35" ht="18" customHeight="1">
      <c r="A16" s="5"/>
      <c r="B16" s="6" t="s">
        <v>80</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7"/>
    </row>
    <row r="17" spans="1:35" ht="18" customHeight="1">
      <c r="A17" s="5"/>
      <c r="B17" s="55" t="s">
        <v>81</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7"/>
    </row>
    <row r="18" spans="1:35" ht="18" customHeight="1">
      <c r="A18" s="5"/>
      <c r="B18" s="55" t="s">
        <v>83</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7"/>
    </row>
    <row r="19" spans="1:35" ht="18" customHeight="1">
      <c r="A19" s="5"/>
      <c r="B19" s="55" t="s">
        <v>84</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7"/>
    </row>
    <row r="20" spans="1:35" ht="18" customHeight="1">
      <c r="A20" s="5"/>
      <c r="B20" s="55"/>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7"/>
    </row>
    <row r="21" spans="1:35" ht="18" customHeight="1">
      <c r="A21" s="5"/>
      <c r="B21" s="73" t="s">
        <v>115</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7"/>
    </row>
    <row r="22" spans="1:35" ht="18" customHeight="1">
      <c r="A22" s="5"/>
      <c r="B22" s="55" t="s">
        <v>120</v>
      </c>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7"/>
    </row>
    <row r="23" spans="1:35" ht="18" customHeight="1">
      <c r="A23" s="5"/>
      <c r="B23" s="55" t="s">
        <v>116</v>
      </c>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7"/>
    </row>
    <row r="24" spans="1:35" ht="18" customHeight="1">
      <c r="A24" s="5"/>
      <c r="B24" s="55" t="s">
        <v>117</v>
      </c>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7"/>
    </row>
    <row r="25" spans="1:35" ht="18" customHeight="1">
      <c r="A25" s="5"/>
      <c r="B25" s="55" t="s">
        <v>119</v>
      </c>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7"/>
    </row>
    <row r="26" spans="1:35" ht="18" customHeight="1">
      <c r="A26" s="5"/>
      <c r="B26" s="55"/>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7"/>
    </row>
    <row r="27" spans="1:35" ht="18" customHeight="1">
      <c r="A27" s="5"/>
      <c r="B27" s="42" t="s">
        <v>85</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7"/>
    </row>
    <row r="28" spans="1:35" ht="18" customHeight="1">
      <c r="A28" s="5"/>
      <c r="B28" s="56" t="s">
        <v>86</v>
      </c>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7"/>
    </row>
    <row r="29" spans="1:35" ht="18" customHeight="1">
      <c r="A29" s="5"/>
      <c r="B29" s="42" t="s">
        <v>46</v>
      </c>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7"/>
    </row>
    <row r="30" spans="1:35" ht="18" customHeight="1">
      <c r="A30" s="5"/>
      <c r="B30" s="6" t="s">
        <v>50</v>
      </c>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7"/>
    </row>
    <row r="31" spans="1:35" ht="18" customHeight="1">
      <c r="A31" s="5"/>
      <c r="B31" s="6" t="s">
        <v>51</v>
      </c>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7"/>
    </row>
    <row r="32" spans="1:35" ht="18" customHeight="1">
      <c r="A32" s="5"/>
      <c r="B32" s="6" t="s">
        <v>41</v>
      </c>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7"/>
    </row>
    <row r="33" spans="1:35" ht="18" customHeight="1">
      <c r="A33" s="5"/>
      <c r="B33" s="6" t="s">
        <v>42</v>
      </c>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7"/>
    </row>
    <row r="34" spans="1:35" ht="18" customHeight="1">
      <c r="A34" s="5"/>
      <c r="B34" s="6" t="s">
        <v>43</v>
      </c>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7"/>
    </row>
    <row r="35" spans="1:35" ht="18" customHeight="1">
      <c r="A35" s="5"/>
      <c r="B35" s="6" t="s">
        <v>44</v>
      </c>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7"/>
    </row>
    <row r="36" spans="1:35" ht="18" customHeight="1">
      <c r="A36" s="5"/>
      <c r="B36" s="6" t="s">
        <v>45</v>
      </c>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7"/>
    </row>
    <row r="37" spans="1:35" ht="18" customHeight="1">
      <c r="A37" s="5"/>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7"/>
    </row>
    <row r="38" spans="1:35" ht="18" customHeight="1">
      <c r="A38" s="5"/>
      <c r="B38" s="42" t="s">
        <v>75</v>
      </c>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7"/>
    </row>
    <row r="39" spans="1:35" ht="18" customHeight="1">
      <c r="A39" s="5"/>
      <c r="B39" s="6" t="s">
        <v>73</v>
      </c>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7"/>
    </row>
    <row r="40" spans="1:35" ht="18" customHeight="1">
      <c r="A40" s="5"/>
      <c r="B40" s="6" t="s">
        <v>62</v>
      </c>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7"/>
    </row>
    <row r="41" spans="1:35" ht="18" customHeight="1">
      <c r="A41" s="5"/>
      <c r="B41" s="42" t="s">
        <v>52</v>
      </c>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7"/>
    </row>
    <row r="42" spans="1:35" ht="18" customHeight="1">
      <c r="A42" s="5"/>
      <c r="B42" s="6" t="s">
        <v>90</v>
      </c>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7"/>
    </row>
    <row r="43" spans="1:35" ht="18" customHeight="1">
      <c r="A43" s="5"/>
      <c r="B43" s="42" t="s">
        <v>53</v>
      </c>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7"/>
    </row>
    <row r="44" spans="1:35" ht="18" customHeight="1">
      <c r="A44" s="5"/>
      <c r="B44" s="6" t="s">
        <v>89</v>
      </c>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7"/>
    </row>
    <row r="45" spans="1:35" ht="18" customHeight="1">
      <c r="A45" s="5"/>
      <c r="B45" s="6" t="s">
        <v>88</v>
      </c>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7"/>
    </row>
    <row r="46" spans="1:35" ht="18" customHeight="1">
      <c r="A46" s="5"/>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7"/>
    </row>
    <row r="47" spans="1:35" ht="18" customHeight="1">
      <c r="A47" s="5"/>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7"/>
    </row>
    <row r="48" spans="1:35" ht="18" customHeight="1">
      <c r="A48" s="5"/>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7"/>
    </row>
    <row r="49" spans="1:35" ht="18" customHeight="1">
      <c r="A49" s="5"/>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7"/>
    </row>
    <row r="50" spans="1:35" ht="18" customHeight="1">
      <c r="A50" s="5"/>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7"/>
    </row>
    <row r="51" spans="1:35" ht="18" customHeight="1">
      <c r="A51" s="5"/>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7"/>
    </row>
    <row r="52" spans="1:35" ht="18" customHeight="1">
      <c r="A52" s="5"/>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7"/>
    </row>
    <row r="53" spans="1:35" ht="18" customHeight="1" thickBot="1">
      <c r="A53" s="8"/>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10"/>
    </row>
  </sheetData>
  <mergeCells count="1">
    <mergeCell ref="A1:AI2"/>
  </mergeCells>
  <phoneticPr fontId="1"/>
  <printOptions horizontalCentered="1"/>
  <pageMargins left="0.27559055118110237" right="0.27559055118110237" top="0.55118110236220474" bottom="0.35433070866141736" header="0.31496062992125984" footer="0.51181102362204722"/>
  <pageSetup paperSize="9" scale="79" orientation="portrait" r:id="rId1"/>
  <headerFooter>
    <oddHeader>&amp;L山形県住宅耐震改修等事業費補助金</oddHead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107"/>
  <sheetViews>
    <sheetView zoomScaleNormal="100" workbookViewId="0">
      <selection activeCell="Q5" sqref="Q5"/>
    </sheetView>
  </sheetViews>
  <sheetFormatPr defaultRowHeight="18.75"/>
  <cols>
    <col min="1" max="52" width="3.25" customWidth="1"/>
  </cols>
  <sheetData>
    <row r="1" spans="1:43" ht="18" customHeight="1">
      <c r="A1" s="74" t="s">
        <v>70</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6"/>
    </row>
    <row r="2" spans="1:43" ht="18" customHeight="1" thickBot="1">
      <c r="A2" s="80"/>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2"/>
    </row>
    <row r="3" spans="1:43" ht="18" customHeight="1">
      <c r="A3" s="35"/>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7"/>
    </row>
    <row r="4" spans="1:43" ht="18" customHeight="1">
      <c r="A4" s="5"/>
      <c r="B4" s="54"/>
      <c r="C4" s="54"/>
      <c r="D4" s="54"/>
      <c r="E4" s="54"/>
      <c r="F4" s="29" t="s">
        <v>67</v>
      </c>
      <c r="G4" s="29"/>
      <c r="H4" s="29"/>
      <c r="I4" s="29"/>
      <c r="J4" s="29"/>
      <c r="K4" s="29"/>
      <c r="L4" s="29"/>
      <c r="M4" s="29"/>
      <c r="N4" s="29"/>
      <c r="O4" s="29"/>
      <c r="P4" s="29"/>
      <c r="Q4" s="29"/>
      <c r="R4" s="29"/>
      <c r="S4" s="29"/>
      <c r="T4" s="29"/>
      <c r="U4" s="29"/>
      <c r="V4" s="29"/>
      <c r="W4" s="30"/>
      <c r="X4" s="20" t="s">
        <v>8</v>
      </c>
      <c r="Y4" s="20"/>
      <c r="Z4" s="20"/>
      <c r="AA4" s="157" t="s">
        <v>11</v>
      </c>
      <c r="AB4" s="157"/>
      <c r="AC4" s="157"/>
      <c r="AD4" s="157"/>
      <c r="AE4" s="157"/>
      <c r="AF4" s="157"/>
      <c r="AG4" s="157"/>
      <c r="AH4" s="157"/>
      <c r="AI4" s="7"/>
    </row>
    <row r="5" spans="1:43" ht="18" customHeight="1">
      <c r="A5" s="5"/>
      <c r="B5" s="6"/>
      <c r="C5" s="6"/>
      <c r="D5" s="6"/>
      <c r="E5" s="6"/>
      <c r="F5" s="6"/>
      <c r="G5" s="6"/>
      <c r="H5" s="6"/>
      <c r="I5" s="6"/>
      <c r="J5" s="6"/>
      <c r="K5" s="6"/>
      <c r="L5" s="6"/>
      <c r="M5" s="6"/>
      <c r="N5" s="6"/>
      <c r="O5" s="6"/>
      <c r="P5" s="6"/>
      <c r="Q5" s="6"/>
      <c r="R5" s="6"/>
      <c r="S5" s="6"/>
      <c r="T5" s="6"/>
      <c r="U5" s="6"/>
      <c r="V5" s="6"/>
      <c r="W5" s="6"/>
      <c r="X5" s="11" t="s">
        <v>9</v>
      </c>
      <c r="Y5" s="11"/>
      <c r="Z5" s="11"/>
      <c r="AA5" s="185" t="s">
        <v>121</v>
      </c>
      <c r="AB5" s="185"/>
      <c r="AC5" s="185"/>
      <c r="AD5" s="185"/>
      <c r="AE5" s="185"/>
      <c r="AF5" s="185"/>
      <c r="AG5" s="185"/>
      <c r="AH5" s="185"/>
      <c r="AI5" s="7"/>
    </row>
    <row r="6" spans="1:43" ht="18" customHeight="1">
      <c r="A6" s="5"/>
      <c r="B6" s="6"/>
      <c r="C6" s="6"/>
      <c r="D6" s="6"/>
      <c r="E6" s="6"/>
      <c r="F6" s="6"/>
      <c r="G6" s="6"/>
      <c r="H6" s="6"/>
      <c r="I6" s="6"/>
      <c r="J6" s="6"/>
      <c r="K6" s="6"/>
      <c r="L6" s="6"/>
      <c r="M6" s="6"/>
      <c r="N6" s="6"/>
      <c r="O6" s="6"/>
      <c r="P6" s="6"/>
      <c r="Q6" s="6"/>
      <c r="R6" s="6"/>
      <c r="S6" s="6"/>
      <c r="T6" s="6"/>
      <c r="U6" s="6"/>
      <c r="V6" s="6"/>
      <c r="W6" s="6"/>
      <c r="X6" s="11" t="s">
        <v>14</v>
      </c>
      <c r="Y6" s="11"/>
      <c r="Z6" s="11"/>
      <c r="AA6" s="158" t="s">
        <v>31</v>
      </c>
      <c r="AB6" s="158"/>
      <c r="AC6" s="158"/>
      <c r="AD6" s="158"/>
      <c r="AE6" s="158"/>
      <c r="AF6" s="158"/>
      <c r="AG6" s="158"/>
      <c r="AH6" s="158"/>
      <c r="AI6" s="7"/>
    </row>
    <row r="7" spans="1:43" ht="18" customHeight="1">
      <c r="A7" s="5"/>
      <c r="B7" s="42" t="s">
        <v>12</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34"/>
      <c r="AJ7" s="27"/>
    </row>
    <row r="8" spans="1:43" ht="18" customHeight="1">
      <c r="A8" s="5"/>
      <c r="B8" s="139" t="s">
        <v>10</v>
      </c>
      <c r="C8" s="140"/>
      <c r="D8" s="140"/>
      <c r="E8" s="140"/>
      <c r="F8" s="141"/>
      <c r="G8" s="145"/>
      <c r="H8" s="146"/>
      <c r="I8" s="146"/>
      <c r="J8" s="146"/>
      <c r="K8" s="146"/>
      <c r="L8" s="147"/>
      <c r="M8" s="139" t="s">
        <v>103</v>
      </c>
      <c r="N8" s="140"/>
      <c r="O8" s="140"/>
      <c r="P8" s="140"/>
      <c r="Q8" s="141"/>
      <c r="R8" s="145" t="s">
        <v>118</v>
      </c>
      <c r="S8" s="146"/>
      <c r="T8" s="146"/>
      <c r="U8" s="146"/>
      <c r="V8" s="146"/>
      <c r="W8" s="147"/>
      <c r="X8" s="139" t="s">
        <v>37</v>
      </c>
      <c r="Y8" s="140"/>
      <c r="Z8" s="140"/>
      <c r="AA8" s="140"/>
      <c r="AB8" s="141"/>
      <c r="AC8" s="145"/>
      <c r="AD8" s="146"/>
      <c r="AE8" s="146"/>
      <c r="AF8" s="146"/>
      <c r="AG8" s="146"/>
      <c r="AH8" s="48" t="s">
        <v>39</v>
      </c>
      <c r="AI8" s="34"/>
      <c r="AJ8" s="27"/>
      <c r="AL8" s="6"/>
      <c r="AM8" s="6"/>
      <c r="AN8" s="6"/>
      <c r="AO8" s="6"/>
      <c r="AP8" s="6"/>
      <c r="AQ8" s="6"/>
    </row>
    <row r="9" spans="1:43" ht="18" customHeight="1">
      <c r="A9" s="5"/>
      <c r="B9" s="139" t="s">
        <v>32</v>
      </c>
      <c r="C9" s="140"/>
      <c r="D9" s="140"/>
      <c r="E9" s="140"/>
      <c r="F9" s="141"/>
      <c r="G9" s="175"/>
      <c r="H9" s="146"/>
      <c r="I9" s="146"/>
      <c r="J9" s="146"/>
      <c r="K9" s="146"/>
      <c r="L9" s="147"/>
      <c r="M9" s="139" t="s">
        <v>36</v>
      </c>
      <c r="N9" s="140"/>
      <c r="O9" s="140"/>
      <c r="P9" s="140"/>
      <c r="Q9" s="141"/>
      <c r="R9" s="145"/>
      <c r="S9" s="146"/>
      <c r="T9" s="146"/>
      <c r="U9" s="146"/>
      <c r="V9" s="146"/>
      <c r="W9" s="147"/>
      <c r="X9" s="139" t="s">
        <v>38</v>
      </c>
      <c r="Y9" s="140"/>
      <c r="Z9" s="140"/>
      <c r="AA9" s="140"/>
      <c r="AB9" s="141"/>
      <c r="AC9" s="148"/>
      <c r="AD9" s="149"/>
      <c r="AE9" s="149"/>
      <c r="AF9" s="149"/>
      <c r="AG9" s="149"/>
      <c r="AH9" s="48" t="s">
        <v>39</v>
      </c>
      <c r="AI9" s="34"/>
      <c r="AJ9" s="27"/>
      <c r="AL9" s="6"/>
      <c r="AM9" s="6"/>
      <c r="AN9" s="6"/>
      <c r="AO9" s="6"/>
      <c r="AP9" s="6"/>
      <c r="AQ9" s="6"/>
    </row>
    <row r="10" spans="1:43" ht="18" customHeight="1">
      <c r="A10" s="5"/>
      <c r="B10" s="162" t="s">
        <v>33</v>
      </c>
      <c r="C10" s="160"/>
      <c r="D10" s="160"/>
      <c r="E10" s="160"/>
      <c r="F10" s="161"/>
      <c r="G10" s="172"/>
      <c r="H10" s="173"/>
      <c r="I10" s="173"/>
      <c r="J10" s="173"/>
      <c r="K10" s="173"/>
      <c r="L10" s="174"/>
      <c r="M10" s="169" t="s">
        <v>110</v>
      </c>
      <c r="N10" s="170"/>
      <c r="O10" s="170"/>
      <c r="P10" s="170"/>
      <c r="Q10" s="171"/>
      <c r="R10" s="142">
        <v>0.9</v>
      </c>
      <c r="S10" s="143"/>
      <c r="T10" s="143"/>
      <c r="U10" s="143"/>
      <c r="V10" s="143"/>
      <c r="W10" s="144"/>
      <c r="X10" s="139" t="s">
        <v>63</v>
      </c>
      <c r="Y10" s="140"/>
      <c r="Z10" s="140"/>
      <c r="AA10" s="140"/>
      <c r="AB10" s="141"/>
      <c r="AC10" s="148"/>
      <c r="AD10" s="149"/>
      <c r="AE10" s="149"/>
      <c r="AF10" s="149"/>
      <c r="AG10" s="149"/>
      <c r="AH10" s="48" t="s">
        <v>39</v>
      </c>
      <c r="AI10" s="34"/>
      <c r="AJ10" s="27"/>
      <c r="AL10" s="6"/>
      <c r="AM10" s="6"/>
      <c r="AN10" s="6"/>
      <c r="AO10" s="6"/>
      <c r="AP10" s="6"/>
      <c r="AQ10" s="6"/>
    </row>
    <row r="11" spans="1:43" ht="18" customHeight="1">
      <c r="A11" s="5"/>
      <c r="B11" s="159" t="s">
        <v>34</v>
      </c>
      <c r="C11" s="160"/>
      <c r="D11" s="160"/>
      <c r="E11" s="160"/>
      <c r="F11" s="161"/>
      <c r="G11" s="172"/>
      <c r="H11" s="173"/>
      <c r="I11" s="173"/>
      <c r="J11" s="173"/>
      <c r="K11" s="173"/>
      <c r="L11" s="174"/>
      <c r="M11" s="163" t="s">
        <v>109</v>
      </c>
      <c r="N11" s="164"/>
      <c r="O11" s="164"/>
      <c r="P11" s="164"/>
      <c r="Q11" s="165"/>
      <c r="R11" s="49" t="s">
        <v>22</v>
      </c>
      <c r="S11" s="150"/>
      <c r="T11" s="149"/>
      <c r="U11" s="149"/>
      <c r="V11" s="149"/>
      <c r="W11" s="151"/>
      <c r="X11" s="139" t="s">
        <v>64</v>
      </c>
      <c r="Y11" s="140"/>
      <c r="Z11" s="140"/>
      <c r="AA11" s="140"/>
      <c r="AB11" s="141"/>
      <c r="AC11" s="142">
        <f>AC8+AC9+AC10</f>
        <v>0</v>
      </c>
      <c r="AD11" s="143"/>
      <c r="AE11" s="143"/>
      <c r="AF11" s="143"/>
      <c r="AG11" s="143"/>
      <c r="AH11" s="48" t="s">
        <v>39</v>
      </c>
      <c r="AI11" s="34"/>
      <c r="AJ11" s="27"/>
      <c r="AL11" s="6"/>
      <c r="AM11" s="6"/>
      <c r="AN11" s="6"/>
      <c r="AO11" s="6"/>
      <c r="AP11" s="6"/>
      <c r="AQ11" s="6"/>
    </row>
    <row r="12" spans="1:43" ht="18" customHeight="1">
      <c r="A12" s="5"/>
      <c r="B12" s="139" t="s">
        <v>35</v>
      </c>
      <c r="C12" s="140"/>
      <c r="D12" s="140"/>
      <c r="E12" s="140"/>
      <c r="F12" s="141"/>
      <c r="G12" s="177"/>
      <c r="H12" s="178"/>
      <c r="I12" s="178"/>
      <c r="J12" s="178"/>
      <c r="K12" s="178"/>
      <c r="L12" s="47" t="s">
        <v>102</v>
      </c>
      <c r="M12" s="166"/>
      <c r="N12" s="167"/>
      <c r="O12" s="167"/>
      <c r="P12" s="167"/>
      <c r="Q12" s="168"/>
      <c r="R12" s="49" t="s">
        <v>59</v>
      </c>
      <c r="S12" s="150"/>
      <c r="T12" s="149"/>
      <c r="U12" s="149"/>
      <c r="V12" s="149"/>
      <c r="W12" s="151"/>
      <c r="X12" s="139" t="s">
        <v>40</v>
      </c>
      <c r="Y12" s="140"/>
      <c r="Z12" s="140"/>
      <c r="AA12" s="140"/>
      <c r="AB12" s="141"/>
      <c r="AC12" s="148"/>
      <c r="AD12" s="149"/>
      <c r="AE12" s="149"/>
      <c r="AF12" s="149"/>
      <c r="AG12" s="149"/>
      <c r="AH12" s="48" t="s">
        <v>39</v>
      </c>
      <c r="AI12" s="34"/>
      <c r="AJ12" s="27"/>
      <c r="AL12" s="6"/>
      <c r="AM12" s="6"/>
      <c r="AN12" s="6"/>
      <c r="AO12" s="6"/>
      <c r="AP12" s="6"/>
      <c r="AQ12" s="6"/>
    </row>
    <row r="13" spans="1:43" ht="18" customHeight="1">
      <c r="A13" s="5"/>
      <c r="B13" s="19" t="s">
        <v>66</v>
      </c>
      <c r="C13" s="67"/>
      <c r="D13" s="67"/>
      <c r="E13" s="67"/>
      <c r="F13" s="67"/>
      <c r="G13" s="66"/>
      <c r="H13" s="66"/>
      <c r="I13" s="66"/>
      <c r="J13" s="66"/>
      <c r="K13" s="66"/>
      <c r="L13" s="65"/>
      <c r="M13" s="64"/>
      <c r="N13" s="53"/>
      <c r="O13" s="53"/>
      <c r="P13" s="53"/>
      <c r="Q13" s="53"/>
      <c r="R13" s="53"/>
      <c r="S13" s="53"/>
      <c r="T13" s="53"/>
      <c r="U13" s="53"/>
      <c r="V13" s="53"/>
      <c r="W13" s="53"/>
      <c r="X13" s="53"/>
      <c r="Y13" s="53"/>
      <c r="Z13" s="53"/>
      <c r="AA13" s="53"/>
      <c r="AB13" s="53"/>
      <c r="AC13" s="53"/>
      <c r="AD13" s="53"/>
      <c r="AE13" s="53"/>
      <c r="AF13" s="53"/>
      <c r="AG13" s="53"/>
      <c r="AH13" s="53"/>
      <c r="AI13" s="34"/>
      <c r="AJ13" s="27"/>
      <c r="AL13" s="6"/>
      <c r="AM13" s="6"/>
      <c r="AN13" s="6"/>
      <c r="AO13" s="6"/>
      <c r="AP13" s="6"/>
      <c r="AQ13" s="6"/>
    </row>
    <row r="14" spans="1:43" ht="18" customHeight="1">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34"/>
      <c r="AJ14" s="27"/>
      <c r="AL14" s="6"/>
      <c r="AM14" s="6"/>
      <c r="AN14" s="6"/>
      <c r="AO14" s="6"/>
      <c r="AP14" s="6"/>
      <c r="AQ14" s="6"/>
    </row>
    <row r="15" spans="1:43" ht="18" customHeight="1">
      <c r="A15" s="5"/>
      <c r="B15" s="42" t="s">
        <v>76</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7"/>
    </row>
    <row r="16" spans="1:43" ht="18" customHeight="1">
      <c r="A16" s="5"/>
      <c r="B16" s="101" t="s">
        <v>60</v>
      </c>
      <c r="C16" s="94"/>
      <c r="D16" s="94"/>
      <c r="E16" s="91" t="s">
        <v>15</v>
      </c>
      <c r="F16" s="91" t="s">
        <v>20</v>
      </c>
      <c r="G16" s="94" t="s">
        <v>18</v>
      </c>
      <c r="H16" s="94"/>
      <c r="I16" s="94"/>
      <c r="J16" s="91" t="s">
        <v>15</v>
      </c>
      <c r="K16" s="94" t="s">
        <v>108</v>
      </c>
      <c r="L16" s="94"/>
      <c r="M16" s="94"/>
      <c r="N16" s="91" t="s">
        <v>16</v>
      </c>
      <c r="O16" s="94" t="s">
        <v>61</v>
      </c>
      <c r="P16" s="94"/>
      <c r="Q16" s="94"/>
      <c r="R16" s="91" t="s">
        <v>21</v>
      </c>
      <c r="S16" s="94" t="s">
        <v>15</v>
      </c>
      <c r="T16" s="94" t="s">
        <v>87</v>
      </c>
      <c r="U16" s="94"/>
      <c r="V16" s="94"/>
      <c r="W16" s="91" t="s">
        <v>15</v>
      </c>
      <c r="X16" s="94" t="s">
        <v>113</v>
      </c>
      <c r="Y16" s="94"/>
      <c r="Z16" s="94"/>
      <c r="AA16" s="91" t="s">
        <v>15</v>
      </c>
      <c r="AB16" s="94" t="s">
        <v>114</v>
      </c>
      <c r="AC16" s="94"/>
      <c r="AD16" s="94"/>
      <c r="AE16" s="119" t="s">
        <v>17</v>
      </c>
      <c r="AF16" s="101" t="s">
        <v>19</v>
      </c>
      <c r="AG16" s="94"/>
      <c r="AH16" s="102"/>
      <c r="AI16" s="7"/>
    </row>
    <row r="17" spans="1:35" ht="18" customHeight="1">
      <c r="A17" s="5"/>
      <c r="B17" s="152"/>
      <c r="C17" s="95"/>
      <c r="D17" s="95"/>
      <c r="E17" s="92"/>
      <c r="F17" s="92"/>
      <c r="G17" s="95"/>
      <c r="H17" s="95"/>
      <c r="I17" s="95"/>
      <c r="J17" s="92"/>
      <c r="K17" s="95"/>
      <c r="L17" s="95"/>
      <c r="M17" s="95"/>
      <c r="N17" s="92"/>
      <c r="O17" s="95"/>
      <c r="P17" s="95"/>
      <c r="Q17" s="95"/>
      <c r="R17" s="92"/>
      <c r="S17" s="95"/>
      <c r="T17" s="95"/>
      <c r="U17" s="95"/>
      <c r="V17" s="95"/>
      <c r="W17" s="92"/>
      <c r="X17" s="95"/>
      <c r="Y17" s="95"/>
      <c r="Z17" s="95"/>
      <c r="AA17" s="92"/>
      <c r="AB17" s="95"/>
      <c r="AC17" s="95"/>
      <c r="AD17" s="95"/>
      <c r="AE17" s="121"/>
      <c r="AF17" s="152"/>
      <c r="AG17" s="95"/>
      <c r="AH17" s="153"/>
      <c r="AI17" s="7"/>
    </row>
    <row r="18" spans="1:35" ht="18" customHeight="1">
      <c r="A18" s="5"/>
      <c r="B18" s="103"/>
      <c r="C18" s="96"/>
      <c r="D18" s="96"/>
      <c r="E18" s="93"/>
      <c r="F18" s="93"/>
      <c r="G18" s="96"/>
      <c r="H18" s="96"/>
      <c r="I18" s="96"/>
      <c r="J18" s="93"/>
      <c r="K18" s="96"/>
      <c r="L18" s="96"/>
      <c r="M18" s="96"/>
      <c r="N18" s="93"/>
      <c r="O18" s="96"/>
      <c r="P18" s="96"/>
      <c r="Q18" s="96"/>
      <c r="R18" s="93"/>
      <c r="S18" s="96"/>
      <c r="T18" s="96"/>
      <c r="U18" s="96"/>
      <c r="V18" s="96"/>
      <c r="W18" s="93"/>
      <c r="X18" s="96"/>
      <c r="Y18" s="96"/>
      <c r="Z18" s="96"/>
      <c r="AA18" s="93"/>
      <c r="AB18" s="96"/>
      <c r="AC18" s="96"/>
      <c r="AD18" s="96"/>
      <c r="AE18" s="123"/>
      <c r="AF18" s="103"/>
      <c r="AG18" s="96"/>
      <c r="AH18" s="104"/>
      <c r="AI18" s="7"/>
    </row>
    <row r="19" spans="1:35" ht="18" customHeight="1">
      <c r="A19" s="5"/>
      <c r="B19" s="88">
        <f>AC12</f>
        <v>0</v>
      </c>
      <c r="C19" s="89"/>
      <c r="D19" s="89"/>
      <c r="E19" s="23" t="s">
        <v>15</v>
      </c>
      <c r="F19" s="23" t="s">
        <v>20</v>
      </c>
      <c r="G19" s="89" t="e">
        <f>VLOOKUP($G$8,'（参照）'!B2:E5,MATCH($G$9,'（参照）'!B2:E2,0),FALSE)</f>
        <v>#N/A</v>
      </c>
      <c r="H19" s="89"/>
      <c r="I19" s="89"/>
      <c r="J19" s="57" t="s">
        <v>15</v>
      </c>
      <c r="K19" s="89" t="e">
        <f>VLOOKUP($G$8,'（参照）'!B8:E11,MATCH($G$9,'（参照）'!B8:E8,0),FALSE)</f>
        <v>#N/A</v>
      </c>
      <c r="L19" s="89"/>
      <c r="M19" s="89"/>
      <c r="N19" s="57" t="s">
        <v>16</v>
      </c>
      <c r="O19" s="90">
        <f>IF(G12&lt;=1,G12*0.26,G12*0.52)</f>
        <v>0</v>
      </c>
      <c r="P19" s="90"/>
      <c r="Q19" s="90"/>
      <c r="R19" s="23" t="s">
        <v>21</v>
      </c>
      <c r="S19" s="25" t="s">
        <v>15</v>
      </c>
      <c r="T19" s="184">
        <v>0.9</v>
      </c>
      <c r="U19" s="184"/>
      <c r="V19" s="184"/>
      <c r="W19" s="23" t="s">
        <v>15</v>
      </c>
      <c r="X19" s="90">
        <f>IF(R8 = "普通の地盤", 1, IF(R8 = "非常に悪い地盤", 1.3, "不適切な入力"))</f>
        <v>1.3</v>
      </c>
      <c r="Y19" s="90"/>
      <c r="Z19" s="90"/>
      <c r="AA19" s="23" t="s">
        <v>15</v>
      </c>
      <c r="AB19" s="90" t="str">
        <f>IF(R9 = "4.0m未満", 1.3, IF(R9 = "4.0ｍ以上6.0ｍ未満", 1.15, IF(R9 = "6.0m以上", 1, "不適切な入力")))</f>
        <v>不適切な入力</v>
      </c>
      <c r="AC19" s="90"/>
      <c r="AD19" s="90"/>
      <c r="AE19" s="23" t="s">
        <v>17</v>
      </c>
      <c r="AF19" s="154" t="e">
        <f>B19*(G19*K19+O19)*T19*X19*AB19</f>
        <v>#N/A</v>
      </c>
      <c r="AG19" s="155"/>
      <c r="AH19" s="156"/>
      <c r="AI19" s="7"/>
    </row>
    <row r="20" spans="1:35" ht="18" customHeight="1">
      <c r="A20" s="5"/>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7"/>
    </row>
    <row r="21" spans="1:35" ht="18" customHeight="1">
      <c r="A21" s="5"/>
      <c r="B21" s="42" t="s">
        <v>77</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7"/>
    </row>
    <row r="22" spans="1:35" ht="18" customHeight="1">
      <c r="A22" s="5"/>
      <c r="B22" s="97" t="s">
        <v>23</v>
      </c>
      <c r="C22" s="98"/>
      <c r="D22" s="98"/>
      <c r="E22" s="98"/>
      <c r="F22" s="98"/>
      <c r="G22" s="98"/>
      <c r="H22" s="98"/>
      <c r="I22" s="98"/>
      <c r="J22" s="98"/>
      <c r="K22" s="98"/>
      <c r="L22" s="98"/>
      <c r="M22" s="98"/>
      <c r="N22" s="98"/>
      <c r="O22" s="98"/>
      <c r="P22" s="98"/>
      <c r="Q22" s="99"/>
      <c r="R22" s="6"/>
      <c r="S22" s="97" t="s">
        <v>24</v>
      </c>
      <c r="T22" s="98"/>
      <c r="U22" s="98"/>
      <c r="V22" s="98"/>
      <c r="W22" s="98"/>
      <c r="X22" s="98"/>
      <c r="Y22" s="98"/>
      <c r="Z22" s="98"/>
      <c r="AA22" s="98"/>
      <c r="AB22" s="98"/>
      <c r="AC22" s="98"/>
      <c r="AD22" s="98"/>
      <c r="AE22" s="98"/>
      <c r="AF22" s="98"/>
      <c r="AG22" s="98"/>
      <c r="AH22" s="99"/>
      <c r="AI22" s="7"/>
    </row>
    <row r="23" spans="1:35" ht="18" customHeight="1">
      <c r="A23" s="5"/>
      <c r="B23" s="97" t="s">
        <v>55</v>
      </c>
      <c r="C23" s="98"/>
      <c r="D23" s="98"/>
      <c r="E23" s="98"/>
      <c r="F23" s="99"/>
      <c r="G23" s="97" t="s">
        <v>56</v>
      </c>
      <c r="H23" s="98"/>
      <c r="I23" s="98"/>
      <c r="J23" s="98"/>
      <c r="K23" s="99"/>
      <c r="L23" s="97" t="s">
        <v>57</v>
      </c>
      <c r="M23" s="98"/>
      <c r="N23" s="98"/>
      <c r="O23" s="98"/>
      <c r="P23" s="98"/>
      <c r="Q23" s="99"/>
      <c r="R23" s="6"/>
      <c r="S23" s="97" t="s">
        <v>55</v>
      </c>
      <c r="T23" s="98"/>
      <c r="U23" s="98"/>
      <c r="V23" s="98"/>
      <c r="W23" s="99"/>
      <c r="X23" s="97" t="s">
        <v>56</v>
      </c>
      <c r="Y23" s="98"/>
      <c r="Z23" s="98"/>
      <c r="AA23" s="98"/>
      <c r="AB23" s="99"/>
      <c r="AC23" s="97" t="s">
        <v>57</v>
      </c>
      <c r="AD23" s="98"/>
      <c r="AE23" s="98"/>
      <c r="AF23" s="98"/>
      <c r="AG23" s="98"/>
      <c r="AH23" s="99"/>
      <c r="AI23" s="7"/>
    </row>
    <row r="24" spans="1:35" ht="18" customHeight="1">
      <c r="A24" s="5"/>
      <c r="B24" s="118" t="s">
        <v>107</v>
      </c>
      <c r="C24" s="91"/>
      <c r="D24" s="91"/>
      <c r="E24" s="91"/>
      <c r="F24" s="119"/>
      <c r="G24" s="124"/>
      <c r="H24" s="125"/>
      <c r="I24" s="125"/>
      <c r="J24" s="125"/>
      <c r="K24" s="126"/>
      <c r="L24" s="127"/>
      <c r="M24" s="128"/>
      <c r="N24" s="128"/>
      <c r="O24" s="128"/>
      <c r="P24" s="129"/>
      <c r="Q24" s="45" t="s">
        <v>54</v>
      </c>
      <c r="R24" s="6"/>
      <c r="S24" s="118" t="s">
        <v>107</v>
      </c>
      <c r="T24" s="91"/>
      <c r="U24" s="91"/>
      <c r="V24" s="91"/>
      <c r="W24" s="119"/>
      <c r="X24" s="124"/>
      <c r="Y24" s="125"/>
      <c r="Z24" s="125"/>
      <c r="AA24" s="125"/>
      <c r="AB24" s="126"/>
      <c r="AC24" s="127"/>
      <c r="AD24" s="128"/>
      <c r="AE24" s="128"/>
      <c r="AF24" s="128"/>
      <c r="AG24" s="129"/>
      <c r="AH24" s="45" t="s">
        <v>54</v>
      </c>
      <c r="AI24" s="7"/>
    </row>
    <row r="25" spans="1:35" ht="18" customHeight="1">
      <c r="A25" s="5"/>
      <c r="B25" s="120"/>
      <c r="C25" s="92"/>
      <c r="D25" s="92"/>
      <c r="E25" s="92"/>
      <c r="F25" s="121"/>
      <c r="G25" s="115"/>
      <c r="H25" s="116"/>
      <c r="I25" s="116"/>
      <c r="J25" s="116"/>
      <c r="K25" s="117"/>
      <c r="L25" s="130"/>
      <c r="M25" s="131"/>
      <c r="N25" s="131"/>
      <c r="O25" s="131"/>
      <c r="P25" s="132"/>
      <c r="Q25" s="46" t="s">
        <v>54</v>
      </c>
      <c r="R25" s="6"/>
      <c r="S25" s="120"/>
      <c r="T25" s="92"/>
      <c r="U25" s="92"/>
      <c r="V25" s="92"/>
      <c r="W25" s="121"/>
      <c r="X25" s="115"/>
      <c r="Y25" s="116"/>
      <c r="Z25" s="116"/>
      <c r="AA25" s="116"/>
      <c r="AB25" s="117"/>
      <c r="AC25" s="130"/>
      <c r="AD25" s="131"/>
      <c r="AE25" s="131"/>
      <c r="AF25" s="131"/>
      <c r="AG25" s="132"/>
      <c r="AH25" s="46" t="s">
        <v>54</v>
      </c>
      <c r="AI25" s="7"/>
    </row>
    <row r="26" spans="1:35" ht="18" customHeight="1">
      <c r="A26" s="5"/>
      <c r="B26" s="120"/>
      <c r="C26" s="92"/>
      <c r="D26" s="92"/>
      <c r="E26" s="92"/>
      <c r="F26" s="121"/>
      <c r="G26" s="115"/>
      <c r="H26" s="116"/>
      <c r="I26" s="116"/>
      <c r="J26" s="116"/>
      <c r="K26" s="117"/>
      <c r="L26" s="130"/>
      <c r="M26" s="131"/>
      <c r="N26" s="131"/>
      <c r="O26" s="131"/>
      <c r="P26" s="132"/>
      <c r="Q26" s="46" t="s">
        <v>54</v>
      </c>
      <c r="R26" s="6"/>
      <c r="S26" s="120"/>
      <c r="T26" s="92"/>
      <c r="U26" s="92"/>
      <c r="V26" s="92"/>
      <c r="W26" s="121"/>
      <c r="X26" s="115"/>
      <c r="Y26" s="116"/>
      <c r="Z26" s="116"/>
      <c r="AA26" s="116"/>
      <c r="AB26" s="117"/>
      <c r="AC26" s="130"/>
      <c r="AD26" s="131"/>
      <c r="AE26" s="131"/>
      <c r="AF26" s="131"/>
      <c r="AG26" s="132"/>
      <c r="AH26" s="46" t="s">
        <v>54</v>
      </c>
      <c r="AI26" s="7"/>
    </row>
    <row r="27" spans="1:35" ht="18" customHeight="1">
      <c r="A27" s="5"/>
      <c r="B27" s="120"/>
      <c r="C27" s="92"/>
      <c r="D27" s="92"/>
      <c r="E27" s="92"/>
      <c r="F27" s="121"/>
      <c r="G27" s="115"/>
      <c r="H27" s="116"/>
      <c r="I27" s="116"/>
      <c r="J27" s="116"/>
      <c r="K27" s="117"/>
      <c r="L27" s="130"/>
      <c r="M27" s="131"/>
      <c r="N27" s="131"/>
      <c r="O27" s="131"/>
      <c r="P27" s="132"/>
      <c r="Q27" s="46" t="s">
        <v>54</v>
      </c>
      <c r="R27" s="6"/>
      <c r="S27" s="120"/>
      <c r="T27" s="92"/>
      <c r="U27" s="92"/>
      <c r="V27" s="92"/>
      <c r="W27" s="121"/>
      <c r="X27" s="115"/>
      <c r="Y27" s="116"/>
      <c r="Z27" s="116"/>
      <c r="AA27" s="116"/>
      <c r="AB27" s="117"/>
      <c r="AC27" s="130"/>
      <c r="AD27" s="131"/>
      <c r="AE27" s="131"/>
      <c r="AF27" s="131"/>
      <c r="AG27" s="132"/>
      <c r="AH27" s="46" t="s">
        <v>54</v>
      </c>
      <c r="AI27" s="7"/>
    </row>
    <row r="28" spans="1:35" ht="18" customHeight="1">
      <c r="A28" s="5"/>
      <c r="B28" s="120"/>
      <c r="C28" s="92"/>
      <c r="D28" s="92"/>
      <c r="E28" s="92"/>
      <c r="F28" s="121"/>
      <c r="G28" s="115"/>
      <c r="H28" s="116"/>
      <c r="I28" s="116"/>
      <c r="J28" s="116"/>
      <c r="K28" s="117"/>
      <c r="L28" s="130"/>
      <c r="M28" s="131"/>
      <c r="N28" s="131"/>
      <c r="O28" s="131"/>
      <c r="P28" s="132"/>
      <c r="Q28" s="46" t="s">
        <v>54</v>
      </c>
      <c r="R28" s="6"/>
      <c r="S28" s="120"/>
      <c r="T28" s="92"/>
      <c r="U28" s="92"/>
      <c r="V28" s="92"/>
      <c r="W28" s="121"/>
      <c r="X28" s="115"/>
      <c r="Y28" s="116"/>
      <c r="Z28" s="116"/>
      <c r="AA28" s="116"/>
      <c r="AB28" s="117"/>
      <c r="AC28" s="130"/>
      <c r="AD28" s="131"/>
      <c r="AE28" s="131"/>
      <c r="AF28" s="131"/>
      <c r="AG28" s="132"/>
      <c r="AH28" s="46" t="s">
        <v>54</v>
      </c>
      <c r="AI28" s="7"/>
    </row>
    <row r="29" spans="1:35" ht="18" customHeight="1">
      <c r="A29" s="5"/>
      <c r="B29" s="120"/>
      <c r="C29" s="92"/>
      <c r="D29" s="92"/>
      <c r="E29" s="92"/>
      <c r="F29" s="121"/>
      <c r="G29" s="115"/>
      <c r="H29" s="116"/>
      <c r="I29" s="116"/>
      <c r="J29" s="116"/>
      <c r="K29" s="117"/>
      <c r="L29" s="130"/>
      <c r="M29" s="131"/>
      <c r="N29" s="131"/>
      <c r="O29" s="131"/>
      <c r="P29" s="132"/>
      <c r="Q29" s="46" t="s">
        <v>54</v>
      </c>
      <c r="R29" s="6"/>
      <c r="S29" s="120"/>
      <c r="T29" s="92"/>
      <c r="U29" s="92"/>
      <c r="V29" s="92"/>
      <c r="W29" s="121"/>
      <c r="X29" s="115"/>
      <c r="Y29" s="116"/>
      <c r="Z29" s="116"/>
      <c r="AA29" s="116"/>
      <c r="AB29" s="117"/>
      <c r="AC29" s="130"/>
      <c r="AD29" s="131"/>
      <c r="AE29" s="131"/>
      <c r="AF29" s="131"/>
      <c r="AG29" s="132"/>
      <c r="AH29" s="46" t="s">
        <v>54</v>
      </c>
      <c r="AI29" s="7"/>
    </row>
    <row r="30" spans="1:35" ht="18" customHeight="1">
      <c r="A30" s="5"/>
      <c r="B30" s="120"/>
      <c r="C30" s="92"/>
      <c r="D30" s="92"/>
      <c r="E30" s="92"/>
      <c r="F30" s="121"/>
      <c r="G30" s="115"/>
      <c r="H30" s="116"/>
      <c r="I30" s="116"/>
      <c r="J30" s="116"/>
      <c r="K30" s="117"/>
      <c r="L30" s="130"/>
      <c r="M30" s="131"/>
      <c r="N30" s="131"/>
      <c r="O30" s="131"/>
      <c r="P30" s="132"/>
      <c r="Q30" s="46" t="s">
        <v>54</v>
      </c>
      <c r="R30" s="6"/>
      <c r="S30" s="120"/>
      <c r="T30" s="92"/>
      <c r="U30" s="92"/>
      <c r="V30" s="92"/>
      <c r="W30" s="121"/>
      <c r="X30" s="115"/>
      <c r="Y30" s="116"/>
      <c r="Z30" s="116"/>
      <c r="AA30" s="116"/>
      <c r="AB30" s="117"/>
      <c r="AC30" s="130"/>
      <c r="AD30" s="131"/>
      <c r="AE30" s="131"/>
      <c r="AF30" s="131"/>
      <c r="AG30" s="132"/>
      <c r="AH30" s="46" t="s">
        <v>54</v>
      </c>
      <c r="AI30" s="7"/>
    </row>
    <row r="31" spans="1:35" ht="18" customHeight="1">
      <c r="A31" s="5"/>
      <c r="B31" s="120"/>
      <c r="C31" s="92"/>
      <c r="D31" s="92"/>
      <c r="E31" s="92"/>
      <c r="F31" s="121"/>
      <c r="G31" s="115"/>
      <c r="H31" s="116"/>
      <c r="I31" s="116"/>
      <c r="J31" s="116"/>
      <c r="K31" s="117"/>
      <c r="L31" s="130"/>
      <c r="M31" s="131"/>
      <c r="N31" s="131"/>
      <c r="O31" s="131"/>
      <c r="P31" s="132"/>
      <c r="Q31" s="46" t="s">
        <v>54</v>
      </c>
      <c r="R31" s="6"/>
      <c r="S31" s="120"/>
      <c r="T31" s="92"/>
      <c r="U31" s="92"/>
      <c r="V31" s="92"/>
      <c r="W31" s="121"/>
      <c r="X31" s="115"/>
      <c r="Y31" s="116"/>
      <c r="Z31" s="116"/>
      <c r="AA31" s="116"/>
      <c r="AB31" s="117"/>
      <c r="AC31" s="130"/>
      <c r="AD31" s="131"/>
      <c r="AE31" s="131"/>
      <c r="AF31" s="131"/>
      <c r="AG31" s="132"/>
      <c r="AH31" s="46" t="s">
        <v>54</v>
      </c>
      <c r="AI31" s="7"/>
    </row>
    <row r="32" spans="1:35" ht="18" customHeight="1">
      <c r="A32" s="5"/>
      <c r="B32" s="120"/>
      <c r="C32" s="92"/>
      <c r="D32" s="92"/>
      <c r="E32" s="92"/>
      <c r="F32" s="121"/>
      <c r="G32" s="115"/>
      <c r="H32" s="116"/>
      <c r="I32" s="116"/>
      <c r="J32" s="116"/>
      <c r="K32" s="117"/>
      <c r="L32" s="130"/>
      <c r="M32" s="131"/>
      <c r="N32" s="131"/>
      <c r="O32" s="131"/>
      <c r="P32" s="132"/>
      <c r="Q32" s="46" t="s">
        <v>54</v>
      </c>
      <c r="R32" s="6"/>
      <c r="S32" s="120"/>
      <c r="T32" s="92"/>
      <c r="U32" s="92"/>
      <c r="V32" s="92"/>
      <c r="W32" s="121"/>
      <c r="X32" s="115"/>
      <c r="Y32" s="116"/>
      <c r="Z32" s="116"/>
      <c r="AA32" s="116"/>
      <c r="AB32" s="117"/>
      <c r="AC32" s="130"/>
      <c r="AD32" s="131"/>
      <c r="AE32" s="131"/>
      <c r="AF32" s="131"/>
      <c r="AG32" s="132"/>
      <c r="AH32" s="46" t="s">
        <v>54</v>
      </c>
      <c r="AI32" s="7"/>
    </row>
    <row r="33" spans="1:35" ht="18" customHeight="1">
      <c r="A33" s="5"/>
      <c r="B33" s="122"/>
      <c r="C33" s="93"/>
      <c r="D33" s="93"/>
      <c r="E33" s="93"/>
      <c r="F33" s="123"/>
      <c r="G33" s="133"/>
      <c r="H33" s="134"/>
      <c r="I33" s="134"/>
      <c r="J33" s="134"/>
      <c r="K33" s="135"/>
      <c r="L33" s="136"/>
      <c r="M33" s="137"/>
      <c r="N33" s="137"/>
      <c r="O33" s="137"/>
      <c r="P33" s="138"/>
      <c r="Q33" s="33" t="s">
        <v>54</v>
      </c>
      <c r="R33" s="6"/>
      <c r="S33" s="122"/>
      <c r="T33" s="93"/>
      <c r="U33" s="93"/>
      <c r="V33" s="93"/>
      <c r="W33" s="123"/>
      <c r="X33" s="133"/>
      <c r="Y33" s="134"/>
      <c r="Z33" s="134"/>
      <c r="AA33" s="134"/>
      <c r="AB33" s="135"/>
      <c r="AC33" s="136"/>
      <c r="AD33" s="137"/>
      <c r="AE33" s="137"/>
      <c r="AF33" s="137"/>
      <c r="AG33" s="138"/>
      <c r="AH33" s="33" t="s">
        <v>54</v>
      </c>
      <c r="AI33" s="7"/>
    </row>
    <row r="34" spans="1:35" ht="18" customHeight="1">
      <c r="A34" s="5"/>
      <c r="B34" s="118" t="s">
        <v>106</v>
      </c>
      <c r="C34" s="91"/>
      <c r="D34" s="91"/>
      <c r="E34" s="91"/>
      <c r="F34" s="119"/>
      <c r="G34" s="124"/>
      <c r="H34" s="125"/>
      <c r="I34" s="125"/>
      <c r="J34" s="125"/>
      <c r="K34" s="126"/>
      <c r="L34" s="127"/>
      <c r="M34" s="128"/>
      <c r="N34" s="128"/>
      <c r="O34" s="128"/>
      <c r="P34" s="129"/>
      <c r="Q34" s="32" t="s">
        <v>54</v>
      </c>
      <c r="R34" s="6"/>
      <c r="S34" s="118" t="s">
        <v>106</v>
      </c>
      <c r="T34" s="91"/>
      <c r="U34" s="91"/>
      <c r="V34" s="91"/>
      <c r="W34" s="119"/>
      <c r="X34" s="124"/>
      <c r="Y34" s="125"/>
      <c r="Z34" s="125"/>
      <c r="AA34" s="125"/>
      <c r="AB34" s="126"/>
      <c r="AC34" s="127"/>
      <c r="AD34" s="128"/>
      <c r="AE34" s="128"/>
      <c r="AF34" s="128"/>
      <c r="AG34" s="129"/>
      <c r="AH34" s="32" t="s">
        <v>54</v>
      </c>
      <c r="AI34" s="7"/>
    </row>
    <row r="35" spans="1:35" ht="18" customHeight="1">
      <c r="A35" s="5"/>
      <c r="B35" s="120"/>
      <c r="C35" s="92"/>
      <c r="D35" s="92"/>
      <c r="E35" s="92"/>
      <c r="F35" s="121"/>
      <c r="G35" s="115"/>
      <c r="H35" s="116"/>
      <c r="I35" s="116"/>
      <c r="J35" s="116"/>
      <c r="K35" s="117"/>
      <c r="L35" s="130"/>
      <c r="M35" s="131"/>
      <c r="N35" s="131"/>
      <c r="O35" s="131"/>
      <c r="P35" s="132"/>
      <c r="Q35" s="46" t="s">
        <v>54</v>
      </c>
      <c r="R35" s="6"/>
      <c r="S35" s="120"/>
      <c r="T35" s="92"/>
      <c r="U35" s="92"/>
      <c r="V35" s="92"/>
      <c r="W35" s="121"/>
      <c r="X35" s="115"/>
      <c r="Y35" s="116"/>
      <c r="Z35" s="116"/>
      <c r="AA35" s="116"/>
      <c r="AB35" s="117"/>
      <c r="AC35" s="130"/>
      <c r="AD35" s="131"/>
      <c r="AE35" s="131"/>
      <c r="AF35" s="131"/>
      <c r="AG35" s="132"/>
      <c r="AH35" s="46" t="s">
        <v>54</v>
      </c>
      <c r="AI35" s="7"/>
    </row>
    <row r="36" spans="1:35" ht="18" customHeight="1">
      <c r="A36" s="5"/>
      <c r="B36" s="120"/>
      <c r="C36" s="92"/>
      <c r="D36" s="92"/>
      <c r="E36" s="92"/>
      <c r="F36" s="121"/>
      <c r="G36" s="115"/>
      <c r="H36" s="116"/>
      <c r="I36" s="116"/>
      <c r="J36" s="116"/>
      <c r="K36" s="117"/>
      <c r="L36" s="130"/>
      <c r="M36" s="131"/>
      <c r="N36" s="131"/>
      <c r="O36" s="131"/>
      <c r="P36" s="132"/>
      <c r="Q36" s="46" t="s">
        <v>54</v>
      </c>
      <c r="R36" s="6"/>
      <c r="S36" s="120"/>
      <c r="T36" s="92"/>
      <c r="U36" s="92"/>
      <c r="V36" s="92"/>
      <c r="W36" s="121"/>
      <c r="X36" s="115"/>
      <c r="Y36" s="116"/>
      <c r="Z36" s="116"/>
      <c r="AA36" s="116"/>
      <c r="AB36" s="117"/>
      <c r="AC36" s="130"/>
      <c r="AD36" s="131"/>
      <c r="AE36" s="131"/>
      <c r="AF36" s="131"/>
      <c r="AG36" s="132"/>
      <c r="AH36" s="46" t="s">
        <v>54</v>
      </c>
      <c r="AI36" s="7"/>
    </row>
    <row r="37" spans="1:35" ht="18" customHeight="1">
      <c r="A37" s="5"/>
      <c r="B37" s="120"/>
      <c r="C37" s="92"/>
      <c r="D37" s="92"/>
      <c r="E37" s="92"/>
      <c r="F37" s="121"/>
      <c r="G37" s="115"/>
      <c r="H37" s="116"/>
      <c r="I37" s="116"/>
      <c r="J37" s="116"/>
      <c r="K37" s="117"/>
      <c r="L37" s="130"/>
      <c r="M37" s="131"/>
      <c r="N37" s="131"/>
      <c r="O37" s="131"/>
      <c r="P37" s="132"/>
      <c r="Q37" s="46" t="s">
        <v>54</v>
      </c>
      <c r="R37" s="6"/>
      <c r="S37" s="120"/>
      <c r="T37" s="92"/>
      <c r="U37" s="92"/>
      <c r="V37" s="92"/>
      <c r="W37" s="121"/>
      <c r="X37" s="115"/>
      <c r="Y37" s="116"/>
      <c r="Z37" s="116"/>
      <c r="AA37" s="116"/>
      <c r="AB37" s="117"/>
      <c r="AC37" s="130"/>
      <c r="AD37" s="131"/>
      <c r="AE37" s="131"/>
      <c r="AF37" s="131"/>
      <c r="AG37" s="132"/>
      <c r="AH37" s="46" t="s">
        <v>54</v>
      </c>
      <c r="AI37" s="7"/>
    </row>
    <row r="38" spans="1:35" ht="18" customHeight="1">
      <c r="A38" s="5"/>
      <c r="B38" s="120"/>
      <c r="C38" s="92"/>
      <c r="D38" s="92"/>
      <c r="E38" s="92"/>
      <c r="F38" s="121"/>
      <c r="G38" s="115"/>
      <c r="H38" s="116"/>
      <c r="I38" s="116"/>
      <c r="J38" s="116"/>
      <c r="K38" s="117"/>
      <c r="L38" s="130"/>
      <c r="M38" s="131"/>
      <c r="N38" s="131"/>
      <c r="O38" s="131"/>
      <c r="P38" s="132"/>
      <c r="Q38" s="46" t="s">
        <v>54</v>
      </c>
      <c r="R38" s="6"/>
      <c r="S38" s="120"/>
      <c r="T38" s="92"/>
      <c r="U38" s="92"/>
      <c r="V38" s="92"/>
      <c r="W38" s="121"/>
      <c r="X38" s="115"/>
      <c r="Y38" s="116"/>
      <c r="Z38" s="116"/>
      <c r="AA38" s="116"/>
      <c r="AB38" s="117"/>
      <c r="AC38" s="130"/>
      <c r="AD38" s="131"/>
      <c r="AE38" s="131"/>
      <c r="AF38" s="131"/>
      <c r="AG38" s="132"/>
      <c r="AH38" s="46" t="s">
        <v>54</v>
      </c>
      <c r="AI38" s="7"/>
    </row>
    <row r="39" spans="1:35" ht="18" customHeight="1">
      <c r="A39" s="5"/>
      <c r="B39" s="97" t="s">
        <v>104</v>
      </c>
      <c r="C39" s="98"/>
      <c r="D39" s="98"/>
      <c r="E39" s="98"/>
      <c r="F39" s="98"/>
      <c r="G39" s="98"/>
      <c r="H39" s="98"/>
      <c r="I39" s="98"/>
      <c r="J39" s="98"/>
      <c r="K39" s="99"/>
      <c r="L39" s="113">
        <f>SUM(L24:P38)</f>
        <v>0</v>
      </c>
      <c r="M39" s="90"/>
      <c r="N39" s="90"/>
      <c r="O39" s="90"/>
      <c r="P39" s="114"/>
      <c r="Q39" s="31" t="s">
        <v>54</v>
      </c>
      <c r="R39" s="6"/>
      <c r="S39" s="97" t="s">
        <v>105</v>
      </c>
      <c r="T39" s="98"/>
      <c r="U39" s="98"/>
      <c r="V39" s="98"/>
      <c r="W39" s="98"/>
      <c r="X39" s="98"/>
      <c r="Y39" s="98"/>
      <c r="Z39" s="98"/>
      <c r="AA39" s="98"/>
      <c r="AB39" s="99"/>
      <c r="AC39" s="113">
        <f>SUM(AC24:AG38)</f>
        <v>0</v>
      </c>
      <c r="AD39" s="90"/>
      <c r="AE39" s="90"/>
      <c r="AF39" s="90"/>
      <c r="AG39" s="114"/>
      <c r="AH39" s="24" t="s">
        <v>54</v>
      </c>
      <c r="AI39" s="7"/>
    </row>
    <row r="40" spans="1:35" ht="18" customHeight="1">
      <c r="A40" s="5"/>
      <c r="B40" s="52" t="s">
        <v>65</v>
      </c>
      <c r="C40" s="21"/>
      <c r="D40" s="21"/>
      <c r="E40" s="21"/>
      <c r="F40" s="21"/>
      <c r="G40" s="21"/>
      <c r="H40" s="21"/>
      <c r="I40" s="21"/>
      <c r="J40" s="21"/>
      <c r="K40" s="21"/>
      <c r="L40" s="21"/>
      <c r="M40" s="21"/>
      <c r="N40" s="21"/>
      <c r="O40" s="21"/>
      <c r="P40" s="21"/>
      <c r="Q40" s="6"/>
      <c r="R40" s="6"/>
      <c r="S40" s="21"/>
      <c r="T40" s="21"/>
      <c r="U40" s="21"/>
      <c r="V40" s="21"/>
      <c r="W40" s="21"/>
      <c r="X40" s="21"/>
      <c r="Y40" s="21"/>
      <c r="Z40" s="21"/>
      <c r="AA40" s="21"/>
      <c r="AB40" s="21"/>
      <c r="AC40" s="21"/>
      <c r="AD40" s="21"/>
      <c r="AE40" s="21"/>
      <c r="AF40" s="21"/>
      <c r="AG40" s="21"/>
      <c r="AH40" s="6"/>
      <c r="AI40" s="7"/>
    </row>
    <row r="41" spans="1:35" ht="18" customHeight="1">
      <c r="A41" s="5"/>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7"/>
    </row>
    <row r="42" spans="1:35" ht="18" customHeight="1">
      <c r="A42" s="5"/>
      <c r="B42" s="42" t="s">
        <v>78</v>
      </c>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7"/>
    </row>
    <row r="43" spans="1:35" ht="18" customHeight="1">
      <c r="A43" s="5"/>
      <c r="B43" s="176"/>
      <c r="C43" s="176"/>
      <c r="D43" s="176"/>
      <c r="E43" s="176"/>
      <c r="F43" s="183" t="s">
        <v>58</v>
      </c>
      <c r="G43" s="182"/>
      <c r="H43" s="182"/>
      <c r="I43" s="182"/>
      <c r="J43" s="181" t="s">
        <v>15</v>
      </c>
      <c r="K43" s="182" t="s">
        <v>111</v>
      </c>
      <c r="L43" s="182"/>
      <c r="M43" s="182"/>
      <c r="N43" s="182"/>
      <c r="O43" s="181" t="s">
        <v>15</v>
      </c>
      <c r="P43" s="180" t="s">
        <v>112</v>
      </c>
      <c r="Q43" s="180"/>
      <c r="R43" s="180"/>
      <c r="S43" s="180"/>
      <c r="T43" s="179" t="s">
        <v>17</v>
      </c>
      <c r="U43" s="84" t="s">
        <v>29</v>
      </c>
      <c r="V43" s="84"/>
      <c r="W43" s="84"/>
      <c r="X43" s="84"/>
      <c r="Y43" s="6"/>
      <c r="Z43" s="6"/>
      <c r="AA43" s="6"/>
      <c r="AB43" s="6"/>
      <c r="AC43" s="6"/>
      <c r="AD43" s="6"/>
      <c r="AE43" s="6"/>
      <c r="AF43" s="6"/>
      <c r="AG43" s="6"/>
      <c r="AH43" s="6"/>
      <c r="AI43" s="7"/>
    </row>
    <row r="44" spans="1:35" ht="18" customHeight="1">
      <c r="A44" s="5"/>
      <c r="B44" s="176"/>
      <c r="C44" s="176"/>
      <c r="D44" s="176"/>
      <c r="E44" s="176"/>
      <c r="F44" s="183"/>
      <c r="G44" s="182"/>
      <c r="H44" s="182"/>
      <c r="I44" s="182"/>
      <c r="J44" s="181"/>
      <c r="K44" s="182"/>
      <c r="L44" s="182"/>
      <c r="M44" s="182"/>
      <c r="N44" s="182"/>
      <c r="O44" s="181"/>
      <c r="P44" s="180"/>
      <c r="Q44" s="180"/>
      <c r="R44" s="180"/>
      <c r="S44" s="180"/>
      <c r="T44" s="179"/>
      <c r="U44" s="84"/>
      <c r="V44" s="84"/>
      <c r="W44" s="84"/>
      <c r="X44" s="84"/>
      <c r="Y44" s="18"/>
      <c r="Z44" s="18"/>
      <c r="AA44" s="6"/>
      <c r="AB44" s="18"/>
      <c r="AC44" s="18"/>
      <c r="AD44" s="18"/>
      <c r="AE44" s="6"/>
      <c r="AF44" s="6"/>
      <c r="AG44" s="6"/>
      <c r="AH44" s="6"/>
      <c r="AI44" s="7"/>
    </row>
    <row r="45" spans="1:35" ht="18" customHeight="1">
      <c r="A45" s="5"/>
      <c r="B45" s="108" t="s">
        <v>23</v>
      </c>
      <c r="C45" s="108"/>
      <c r="D45" s="108"/>
      <c r="E45" s="108"/>
      <c r="F45" s="86">
        <f>L39</f>
        <v>0</v>
      </c>
      <c r="G45" s="86"/>
      <c r="H45" s="86"/>
      <c r="I45" s="100"/>
      <c r="J45" s="22" t="s">
        <v>15</v>
      </c>
      <c r="K45" s="85">
        <f>S11</f>
        <v>0</v>
      </c>
      <c r="L45" s="86"/>
      <c r="M45" s="86"/>
      <c r="N45" s="100"/>
      <c r="O45" s="22" t="s">
        <v>15</v>
      </c>
      <c r="P45" s="85">
        <f>R10</f>
        <v>0.9</v>
      </c>
      <c r="Q45" s="86"/>
      <c r="R45" s="86"/>
      <c r="S45" s="100"/>
      <c r="T45" s="26" t="s">
        <v>17</v>
      </c>
      <c r="U45" s="86">
        <f>F45*K45*P45</f>
        <v>0</v>
      </c>
      <c r="V45" s="86"/>
      <c r="W45" s="86"/>
      <c r="X45" s="86"/>
      <c r="Y45" s="6"/>
      <c r="Z45" s="6"/>
      <c r="AA45" s="6"/>
      <c r="AB45" s="6"/>
      <c r="AC45" s="6"/>
      <c r="AD45" s="6"/>
      <c r="AE45" s="6"/>
      <c r="AF45" s="6"/>
      <c r="AG45" s="6"/>
      <c r="AH45" s="6"/>
      <c r="AI45" s="7"/>
    </row>
    <row r="46" spans="1:35" ht="18" customHeight="1">
      <c r="A46" s="5"/>
      <c r="B46" s="108" t="s">
        <v>24</v>
      </c>
      <c r="C46" s="108"/>
      <c r="D46" s="108"/>
      <c r="E46" s="108"/>
      <c r="F46" s="86">
        <f>AC39</f>
        <v>0</v>
      </c>
      <c r="G46" s="86"/>
      <c r="H46" s="86"/>
      <c r="I46" s="100"/>
      <c r="J46" s="22" t="s">
        <v>15</v>
      </c>
      <c r="K46" s="85">
        <f>S12</f>
        <v>0</v>
      </c>
      <c r="L46" s="86"/>
      <c r="M46" s="86"/>
      <c r="N46" s="100"/>
      <c r="O46" s="22" t="s">
        <v>15</v>
      </c>
      <c r="P46" s="85">
        <f>R10</f>
        <v>0.9</v>
      </c>
      <c r="Q46" s="86"/>
      <c r="R46" s="86"/>
      <c r="S46" s="100"/>
      <c r="T46" s="26" t="s">
        <v>17</v>
      </c>
      <c r="U46" s="86">
        <f>F46*K46*P46</f>
        <v>0</v>
      </c>
      <c r="V46" s="86"/>
      <c r="W46" s="86"/>
      <c r="X46" s="86"/>
      <c r="Y46" s="6"/>
      <c r="Z46" s="6"/>
      <c r="AA46" s="6"/>
      <c r="AB46" s="6"/>
      <c r="AC46" s="6"/>
      <c r="AD46" s="6"/>
      <c r="AE46" s="6"/>
      <c r="AF46" s="6"/>
      <c r="AG46" s="6"/>
      <c r="AH46" s="6"/>
      <c r="AI46" s="7"/>
    </row>
    <row r="47" spans="1:35" ht="18" customHeight="1">
      <c r="A47" s="5"/>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7"/>
    </row>
    <row r="48" spans="1:35" ht="18" customHeight="1">
      <c r="A48" s="5"/>
      <c r="B48" s="42" t="s">
        <v>79</v>
      </c>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7"/>
    </row>
    <row r="49" spans="1:35" ht="18" customHeight="1">
      <c r="A49" s="5"/>
      <c r="B49" s="109"/>
      <c r="C49" s="109"/>
      <c r="D49" s="109"/>
      <c r="E49" s="109"/>
      <c r="F49" s="110" t="s">
        <v>29</v>
      </c>
      <c r="G49" s="84"/>
      <c r="H49" s="84"/>
      <c r="I49" s="111"/>
      <c r="J49" s="87" t="s">
        <v>25</v>
      </c>
      <c r="K49" s="112" t="s">
        <v>30</v>
      </c>
      <c r="L49" s="84"/>
      <c r="M49" s="84"/>
      <c r="N49" s="111"/>
      <c r="O49" s="87" t="s">
        <v>17</v>
      </c>
      <c r="P49" s="83" t="s">
        <v>27</v>
      </c>
      <c r="Q49" s="84"/>
      <c r="R49" s="84"/>
      <c r="S49" s="84"/>
      <c r="T49" s="101" t="s">
        <v>28</v>
      </c>
      <c r="U49" s="94"/>
      <c r="V49" s="94"/>
      <c r="W49" s="102"/>
      <c r="X49" s="6"/>
      <c r="Y49" s="6"/>
      <c r="Z49" s="6"/>
      <c r="AA49" s="6"/>
      <c r="AB49" s="6"/>
      <c r="AC49" s="6"/>
      <c r="AD49" s="6"/>
      <c r="AE49" s="6"/>
      <c r="AF49" s="6"/>
      <c r="AG49" s="6"/>
      <c r="AH49" s="6"/>
      <c r="AI49" s="7"/>
    </row>
    <row r="50" spans="1:35" ht="18" customHeight="1">
      <c r="A50" s="5"/>
      <c r="B50" s="109"/>
      <c r="C50" s="109"/>
      <c r="D50" s="109"/>
      <c r="E50" s="109"/>
      <c r="F50" s="84"/>
      <c r="G50" s="84"/>
      <c r="H50" s="84"/>
      <c r="I50" s="111"/>
      <c r="J50" s="87"/>
      <c r="K50" s="83"/>
      <c r="L50" s="84"/>
      <c r="M50" s="84"/>
      <c r="N50" s="111"/>
      <c r="O50" s="87"/>
      <c r="P50" s="83"/>
      <c r="Q50" s="84"/>
      <c r="R50" s="84"/>
      <c r="S50" s="84"/>
      <c r="T50" s="103"/>
      <c r="U50" s="96"/>
      <c r="V50" s="96"/>
      <c r="W50" s="104"/>
      <c r="X50" s="6"/>
      <c r="Y50" s="6"/>
      <c r="Z50" s="6"/>
      <c r="AA50" s="6"/>
      <c r="AB50" s="6"/>
      <c r="AC50" s="6"/>
      <c r="AD50" s="6"/>
      <c r="AE50" s="6"/>
      <c r="AF50" s="6"/>
      <c r="AG50" s="6"/>
      <c r="AH50" s="6"/>
      <c r="AI50" s="7"/>
    </row>
    <row r="51" spans="1:35" ht="18" customHeight="1">
      <c r="A51" s="5"/>
      <c r="B51" s="108" t="s">
        <v>23</v>
      </c>
      <c r="C51" s="108"/>
      <c r="D51" s="108"/>
      <c r="E51" s="108"/>
      <c r="F51" s="86">
        <f>U45</f>
        <v>0</v>
      </c>
      <c r="G51" s="86"/>
      <c r="H51" s="86"/>
      <c r="I51" s="100"/>
      <c r="J51" s="22" t="s">
        <v>26</v>
      </c>
      <c r="K51" s="85" t="e">
        <f>AF19</f>
        <v>#N/A</v>
      </c>
      <c r="L51" s="86"/>
      <c r="M51" s="86"/>
      <c r="N51" s="100"/>
      <c r="O51" s="22" t="s">
        <v>17</v>
      </c>
      <c r="P51" s="85" t="e">
        <f>F51/K51</f>
        <v>#N/A</v>
      </c>
      <c r="Q51" s="86"/>
      <c r="R51" s="86"/>
      <c r="S51" s="86"/>
      <c r="T51" s="105" t="e">
        <f>IF(P51&gt;=1.5,"OK","NG")</f>
        <v>#N/A</v>
      </c>
      <c r="U51" s="106"/>
      <c r="V51" s="106"/>
      <c r="W51" s="107"/>
      <c r="X51" s="6"/>
      <c r="Y51" s="6"/>
      <c r="Z51" s="6"/>
      <c r="AA51" s="6"/>
      <c r="AB51" s="6"/>
      <c r="AC51" s="6"/>
      <c r="AD51" s="6"/>
      <c r="AE51" s="6"/>
      <c r="AF51" s="6"/>
      <c r="AG51" s="6"/>
      <c r="AH51" s="6"/>
      <c r="AI51" s="7"/>
    </row>
    <row r="52" spans="1:35" ht="18" customHeight="1">
      <c r="A52" s="5"/>
      <c r="B52" s="108" t="s">
        <v>24</v>
      </c>
      <c r="C52" s="108"/>
      <c r="D52" s="108"/>
      <c r="E52" s="108"/>
      <c r="F52" s="86">
        <f>U46</f>
        <v>0</v>
      </c>
      <c r="G52" s="86"/>
      <c r="H52" s="86"/>
      <c r="I52" s="100"/>
      <c r="J52" s="22" t="s">
        <v>26</v>
      </c>
      <c r="K52" s="85" t="e">
        <f>AF19</f>
        <v>#N/A</v>
      </c>
      <c r="L52" s="86"/>
      <c r="M52" s="86"/>
      <c r="N52" s="100"/>
      <c r="O52" s="22" t="s">
        <v>17</v>
      </c>
      <c r="P52" s="85" t="e">
        <f>F52/K52</f>
        <v>#N/A</v>
      </c>
      <c r="Q52" s="86"/>
      <c r="R52" s="86"/>
      <c r="S52" s="86"/>
      <c r="T52" s="105" t="e">
        <f>IF(P52&gt;=1.5,"OK","NG")</f>
        <v>#N/A</v>
      </c>
      <c r="U52" s="106"/>
      <c r="V52" s="106"/>
      <c r="W52" s="107"/>
      <c r="X52" s="6"/>
      <c r="Y52" s="6"/>
      <c r="Z52" s="6"/>
      <c r="AA52" s="6"/>
      <c r="AB52" s="6"/>
      <c r="AC52" s="6"/>
      <c r="AD52" s="6"/>
      <c r="AE52" s="6"/>
      <c r="AF52" s="6"/>
      <c r="AG52" s="6"/>
      <c r="AH52" s="6"/>
      <c r="AI52" s="7"/>
    </row>
    <row r="53" spans="1:35" ht="18" customHeight="1" thickBot="1">
      <c r="A53" s="8"/>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10"/>
    </row>
    <row r="54" spans="1:3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row>
    <row r="55" spans="1:3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row>
    <row r="56" spans="1:3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row>
    <row r="57" spans="1:3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row>
    <row r="58" spans="1:3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row>
    <row r="59" spans="1: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row>
    <row r="60" spans="1:3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row>
    <row r="61" spans="1:3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row>
    <row r="62" spans="1:3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row>
    <row r="63" spans="1:3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row>
    <row r="64" spans="1:3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row>
    <row r="65" spans="1: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row>
    <row r="66" spans="1:3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row>
    <row r="67" spans="1:3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row>
    <row r="68" spans="1:3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row>
    <row r="69" spans="1:3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row>
    <row r="70" spans="1: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row>
    <row r="71" spans="1:3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row>
    <row r="72" spans="1:3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row>
    <row r="73" spans="1:3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row>
    <row r="74" spans="1:3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row>
    <row r="75" spans="1:3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row>
    <row r="76" spans="1:3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row>
    <row r="77" spans="1:3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row>
    <row r="78" spans="1:3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row>
    <row r="79" spans="1:3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row>
    <row r="80" spans="1: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row>
    <row r="81" spans="1:3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row>
    <row r="82" spans="1:3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row>
    <row r="83" spans="1:3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row>
    <row r="84" spans="1:3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spans="1:3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row>
    <row r="86" spans="1:3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row>
    <row r="87" spans="1:3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row>
    <row r="88" spans="1:3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row>
    <row r="89" spans="1:3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row>
    <row r="90" spans="1:3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row>
    <row r="91" spans="1:3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row>
    <row r="92" spans="1:3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row>
    <row r="93" spans="1:3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row>
    <row r="94" spans="1:3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row>
    <row r="95" spans="1:3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row>
    <row r="96" spans="1:3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row>
    <row r="97" spans="1:3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row>
    <row r="98" spans="1:3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row>
    <row r="99" spans="1:3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row>
    <row r="100" spans="1: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row>
    <row r="101" spans="1: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row>
    <row r="102" spans="1: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row>
    <row r="103" spans="1: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row>
    <row r="104" spans="1: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row>
    <row r="105" spans="1: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row>
    <row r="106" spans="1: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row>
    <row r="107" spans="1: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row>
  </sheetData>
  <mergeCells count="169">
    <mergeCell ref="B43:E44"/>
    <mergeCell ref="G12:K12"/>
    <mergeCell ref="U43:X44"/>
    <mergeCell ref="T43:T44"/>
    <mergeCell ref="P43:S44"/>
    <mergeCell ref="O43:O44"/>
    <mergeCell ref="K43:N44"/>
    <mergeCell ref="J43:J44"/>
    <mergeCell ref="F43:I44"/>
    <mergeCell ref="T19:V19"/>
    <mergeCell ref="T16:V18"/>
    <mergeCell ref="S16:S18"/>
    <mergeCell ref="X32:AB32"/>
    <mergeCell ref="X33:AB33"/>
    <mergeCell ref="X34:AB34"/>
    <mergeCell ref="X35:AB35"/>
    <mergeCell ref="X36:AB36"/>
    <mergeCell ref="X37:AB37"/>
    <mergeCell ref="L38:P38"/>
    <mergeCell ref="X24:AB24"/>
    <mergeCell ref="X25:AB25"/>
    <mergeCell ref="X26:AB26"/>
    <mergeCell ref="X27:AB27"/>
    <mergeCell ref="X28:AB28"/>
    <mergeCell ref="F16:F18"/>
    <mergeCell ref="E16:E18"/>
    <mergeCell ref="B16:D18"/>
    <mergeCell ref="R16:R18"/>
    <mergeCell ref="O16:Q18"/>
    <mergeCell ref="N16:N18"/>
    <mergeCell ref="K16:M18"/>
    <mergeCell ref="J16:J18"/>
    <mergeCell ref="G16:I18"/>
    <mergeCell ref="B12:F12"/>
    <mergeCell ref="B11:F11"/>
    <mergeCell ref="B10:F10"/>
    <mergeCell ref="B9:F9"/>
    <mergeCell ref="B8:F8"/>
    <mergeCell ref="M11:Q12"/>
    <mergeCell ref="M10:Q10"/>
    <mergeCell ref="M9:Q9"/>
    <mergeCell ref="M8:Q8"/>
    <mergeCell ref="G11:L11"/>
    <mergeCell ref="G10:L10"/>
    <mergeCell ref="G9:L9"/>
    <mergeCell ref="G8:L8"/>
    <mergeCell ref="AC23:AH23"/>
    <mergeCell ref="X23:AB23"/>
    <mergeCell ref="S23:W23"/>
    <mergeCell ref="L23:Q23"/>
    <mergeCell ref="AF19:AH19"/>
    <mergeCell ref="AC38:AG38"/>
    <mergeCell ref="AA4:AH4"/>
    <mergeCell ref="AA5:AH5"/>
    <mergeCell ref="AA6:AH6"/>
    <mergeCell ref="AC32:AG32"/>
    <mergeCell ref="AC33:AG33"/>
    <mergeCell ref="AC34:AG34"/>
    <mergeCell ref="AC35:AG35"/>
    <mergeCell ref="AC36:AG36"/>
    <mergeCell ref="AC37:AG37"/>
    <mergeCell ref="X38:AB38"/>
    <mergeCell ref="AC24:AG24"/>
    <mergeCell ref="AC25:AG25"/>
    <mergeCell ref="AC26:AG26"/>
    <mergeCell ref="AC27:AG27"/>
    <mergeCell ref="AC28:AG28"/>
    <mergeCell ref="AC29:AG29"/>
    <mergeCell ref="AC30:AG30"/>
    <mergeCell ref="AC31:AG31"/>
    <mergeCell ref="X9:AB9"/>
    <mergeCell ref="X8:AB8"/>
    <mergeCell ref="R10:W10"/>
    <mergeCell ref="R9:W9"/>
    <mergeCell ref="R8:W8"/>
    <mergeCell ref="AB16:AD18"/>
    <mergeCell ref="AC11:AG11"/>
    <mergeCell ref="AC12:AG12"/>
    <mergeCell ref="X12:AB12"/>
    <mergeCell ref="X11:AB11"/>
    <mergeCell ref="X10:AB10"/>
    <mergeCell ref="S11:W11"/>
    <mergeCell ref="S12:W12"/>
    <mergeCell ref="AC10:AG10"/>
    <mergeCell ref="AC9:AG9"/>
    <mergeCell ref="AC8:AG8"/>
    <mergeCell ref="AF16:AH18"/>
    <mergeCell ref="AE16:AE18"/>
    <mergeCell ref="X29:AB29"/>
    <mergeCell ref="X30:AB30"/>
    <mergeCell ref="X31:AB31"/>
    <mergeCell ref="L32:P32"/>
    <mergeCell ref="L33:P33"/>
    <mergeCell ref="L34:P34"/>
    <mergeCell ref="L35:P35"/>
    <mergeCell ref="L36:P36"/>
    <mergeCell ref="L37:P37"/>
    <mergeCell ref="AC39:AG39"/>
    <mergeCell ref="S34:W38"/>
    <mergeCell ref="S24:W33"/>
    <mergeCell ref="B34:F38"/>
    <mergeCell ref="B24:F33"/>
    <mergeCell ref="G24:K24"/>
    <mergeCell ref="G25:K25"/>
    <mergeCell ref="G38:K38"/>
    <mergeCell ref="L24:P24"/>
    <mergeCell ref="L25:P25"/>
    <mergeCell ref="L26:P26"/>
    <mergeCell ref="L27:P27"/>
    <mergeCell ref="L28:P28"/>
    <mergeCell ref="L29:P29"/>
    <mergeCell ref="L30:P30"/>
    <mergeCell ref="L31:P31"/>
    <mergeCell ref="G32:K32"/>
    <mergeCell ref="G33:K33"/>
    <mergeCell ref="G34:K34"/>
    <mergeCell ref="G35:K35"/>
    <mergeCell ref="G36:K36"/>
    <mergeCell ref="G37:K37"/>
    <mergeCell ref="G26:K26"/>
    <mergeCell ref="G27:K27"/>
    <mergeCell ref="T52:W52"/>
    <mergeCell ref="T51:W51"/>
    <mergeCell ref="G23:K23"/>
    <mergeCell ref="B23:F23"/>
    <mergeCell ref="B52:E52"/>
    <mergeCell ref="B51:E51"/>
    <mergeCell ref="B49:E50"/>
    <mergeCell ref="B46:E46"/>
    <mergeCell ref="B45:E45"/>
    <mergeCell ref="F52:I52"/>
    <mergeCell ref="F51:I51"/>
    <mergeCell ref="F49:I50"/>
    <mergeCell ref="F46:I46"/>
    <mergeCell ref="F45:I45"/>
    <mergeCell ref="K52:N52"/>
    <mergeCell ref="K51:N51"/>
    <mergeCell ref="K49:N50"/>
    <mergeCell ref="K46:N46"/>
    <mergeCell ref="K45:N45"/>
    <mergeCell ref="L39:P39"/>
    <mergeCell ref="G28:K28"/>
    <mergeCell ref="G29:K29"/>
    <mergeCell ref="G30:K30"/>
    <mergeCell ref="G31:K31"/>
    <mergeCell ref="A1:AI2"/>
    <mergeCell ref="P49:S50"/>
    <mergeCell ref="P51:S51"/>
    <mergeCell ref="P52:S52"/>
    <mergeCell ref="J49:J50"/>
    <mergeCell ref="U46:X46"/>
    <mergeCell ref="B19:D19"/>
    <mergeCell ref="G19:I19"/>
    <mergeCell ref="K19:M19"/>
    <mergeCell ref="O19:Q19"/>
    <mergeCell ref="X19:Z19"/>
    <mergeCell ref="AB19:AD19"/>
    <mergeCell ref="AA16:AA18"/>
    <mergeCell ref="X16:Z18"/>
    <mergeCell ref="W16:W18"/>
    <mergeCell ref="B22:Q22"/>
    <mergeCell ref="S22:AH22"/>
    <mergeCell ref="U45:X45"/>
    <mergeCell ref="B39:K39"/>
    <mergeCell ref="S39:AB39"/>
    <mergeCell ref="P46:S46"/>
    <mergeCell ref="P45:S45"/>
    <mergeCell ref="O49:O50"/>
    <mergeCell ref="T49:W50"/>
  </mergeCells>
  <phoneticPr fontId="1"/>
  <dataValidations count="7">
    <dataValidation type="list" allowBlank="1" showInputMessage="1" showErrorMessage="1" sqref="G8:L8" xr:uid="{00000000-0002-0000-0100-000000000000}">
      <formula1>"軽い建物,重い建物,非常に重い建物"</formula1>
    </dataValidation>
    <dataValidation type="list" allowBlank="1" showInputMessage="1" showErrorMessage="1" sqref="G9:L9" xr:uid="{00000000-0002-0000-0100-000001000000}">
      <formula1>"平屋建て,２階建て,３階建て"</formula1>
    </dataValidation>
    <dataValidation type="list" allowBlank="1" showInputMessage="1" showErrorMessage="1" sqref="G10:L10" xr:uid="{00000000-0002-0000-0100-000002000000}">
      <formula1>"基礎Ⅰ,基礎Ⅱ,基礎Ⅲ,基礎Ⅳ"</formula1>
    </dataValidation>
    <dataValidation type="list" allowBlank="1" showInputMessage="1" showErrorMessage="1" sqref="G11:L11" xr:uid="{00000000-0002-0000-0100-000003000000}">
      <formula1>"接合部Ⅰ,接合部Ⅱ,接合部Ⅲ,接合部Ⅳ"</formula1>
    </dataValidation>
    <dataValidation type="list" allowBlank="1" showInputMessage="1" showErrorMessage="1" sqref="R9:W9" xr:uid="{00000000-0002-0000-0100-000004000000}">
      <formula1>"4.0m未満,4.0ｍ以上6.0ｍ未満,6.0m以上"</formula1>
    </dataValidation>
    <dataValidation type="list" allowBlank="1" showInputMessage="1" showErrorMessage="1" sqref="G12:G13" xr:uid="{00000000-0002-0000-0100-000005000000}">
      <formula1>"1.0,2.0"</formula1>
    </dataValidation>
    <dataValidation type="list" allowBlank="1" showInputMessage="1" showErrorMessage="1" sqref="R8:W8" xr:uid="{00000000-0002-0000-0100-000006000000}">
      <formula1>"普通の地盤,非常に悪い地盤"</formula1>
    </dataValidation>
  </dataValidations>
  <printOptions horizontalCentered="1"/>
  <pageMargins left="0.27559055118110237" right="0.27559055118110237" top="0.55118110236220474" bottom="0.35433070866141736" header="0.31496062992125984" footer="0.51181102362204722"/>
  <pageSetup paperSize="9" scale="79" orientation="portrait" r:id="rId1"/>
  <headerFooter>
    <oddHeader>&amp;L山形県住宅耐震改修等事業費補助金</oddHead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54"/>
  <sheetViews>
    <sheetView tabSelected="1" zoomScaleNormal="100" workbookViewId="0">
      <selection activeCell="O58" sqref="O58"/>
    </sheetView>
  </sheetViews>
  <sheetFormatPr defaultColWidth="8.75" defaultRowHeight="18.75"/>
  <cols>
    <col min="1" max="52" width="3.25" style="28" customWidth="1"/>
    <col min="53" max="16384" width="8.75" style="28"/>
  </cols>
  <sheetData>
    <row r="1" spans="1:35" ht="18" customHeight="1">
      <c r="A1" s="74" t="s">
        <v>13</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6"/>
    </row>
    <row r="2" spans="1:35" ht="18" customHeight="1" thickBot="1">
      <c r="A2" s="77"/>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9"/>
    </row>
    <row r="3" spans="1:35" ht="18" customHeight="1">
      <c r="A3" s="38"/>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40"/>
    </row>
    <row r="4" spans="1:35" ht="18" customHeight="1">
      <c r="A4" s="12" t="s">
        <v>47</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4"/>
    </row>
    <row r="5" spans="1:35" ht="18" customHeight="1">
      <c r="A5" s="12" t="s">
        <v>82</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4"/>
    </row>
    <row r="6" spans="1:35" ht="18" customHeight="1">
      <c r="A6" s="12" t="s">
        <v>48</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4"/>
    </row>
    <row r="7" spans="1:35" ht="18" customHeight="1">
      <c r="A7" s="12"/>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4"/>
    </row>
    <row r="8" spans="1:35" ht="18" customHeight="1">
      <c r="A8" s="12"/>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4"/>
    </row>
    <row r="9" spans="1:35" ht="18" customHeight="1">
      <c r="A9" s="12"/>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4"/>
    </row>
    <row r="10" spans="1:35" ht="18" customHeight="1">
      <c r="A10" s="12"/>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4"/>
    </row>
    <row r="11" spans="1:35" ht="18" customHeight="1">
      <c r="A11" s="12"/>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4"/>
    </row>
    <row r="12" spans="1:35" ht="18" customHeight="1">
      <c r="A12" s="12"/>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4"/>
    </row>
    <row r="13" spans="1:35" ht="18" customHeight="1">
      <c r="A13" s="1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4"/>
    </row>
    <row r="14" spans="1:35" ht="18" customHeight="1">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4"/>
    </row>
    <row r="15" spans="1:35" ht="18" customHeight="1">
      <c r="A15" s="12"/>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4"/>
    </row>
    <row r="16" spans="1:35" ht="18" customHeight="1">
      <c r="A16" s="12"/>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4"/>
    </row>
    <row r="17" spans="1:35" ht="18" customHeight="1">
      <c r="A17" s="12"/>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4"/>
    </row>
    <row r="18" spans="1:35" ht="18" customHeight="1">
      <c r="A18" s="12"/>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4"/>
    </row>
    <row r="19" spans="1:35" ht="18" customHeight="1">
      <c r="A19" s="12"/>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4"/>
    </row>
    <row r="20" spans="1:35" ht="18" customHeight="1">
      <c r="A20" s="12"/>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4"/>
    </row>
    <row r="21" spans="1:35" ht="18" customHeight="1">
      <c r="A21" s="12"/>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4"/>
    </row>
    <row r="22" spans="1:35" ht="18" customHeight="1">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4"/>
    </row>
    <row r="23" spans="1:35" ht="18" customHeight="1">
      <c r="A23" s="1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4"/>
    </row>
    <row r="24" spans="1:35" ht="18" customHeight="1">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4"/>
    </row>
    <row r="25" spans="1:35" ht="18" customHeight="1">
      <c r="A25" s="12"/>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4"/>
    </row>
    <row r="26" spans="1:35" ht="18" customHeight="1">
      <c r="A26" s="12"/>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4"/>
    </row>
    <row r="27" spans="1:35" ht="18" customHeight="1">
      <c r="A27" s="12"/>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4"/>
    </row>
    <row r="28" spans="1:35" ht="18" customHeight="1">
      <c r="A28" s="12"/>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4"/>
    </row>
    <row r="29" spans="1:35" ht="18" customHeight="1">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4"/>
    </row>
    <row r="30" spans="1:35" ht="18" customHeight="1">
      <c r="A30" s="12"/>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4"/>
    </row>
    <row r="31" spans="1:35" ht="18" customHeight="1">
      <c r="A31" s="12"/>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4"/>
    </row>
    <row r="32" spans="1:35" ht="18" customHeight="1">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4"/>
    </row>
    <row r="33" spans="1:35" ht="18" customHeight="1">
      <c r="A33" s="12"/>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4"/>
    </row>
    <row r="34" spans="1:35" ht="18" customHeight="1">
      <c r="A34" s="12"/>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4"/>
    </row>
    <row r="35" spans="1:35" ht="18" customHeight="1">
      <c r="A35" s="12"/>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4"/>
    </row>
    <row r="36" spans="1:35" ht="18" customHeight="1">
      <c r="A36" s="12"/>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4"/>
    </row>
    <row r="37" spans="1:35" ht="18" customHeight="1">
      <c r="A37" s="12"/>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4"/>
    </row>
    <row r="38" spans="1:35" ht="18" customHeight="1">
      <c r="A38" s="12"/>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4"/>
    </row>
    <row r="39" spans="1:35" ht="18" customHeight="1">
      <c r="A39" s="12"/>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4"/>
    </row>
    <row r="40" spans="1:35" ht="18" customHeight="1">
      <c r="A40" s="12"/>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4"/>
    </row>
    <row r="41" spans="1:35" ht="18" customHeight="1">
      <c r="A41" s="12"/>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4"/>
    </row>
    <row r="42" spans="1:35" ht="18" customHeight="1">
      <c r="A42" s="12"/>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4"/>
    </row>
    <row r="43" spans="1:35" ht="18" customHeight="1">
      <c r="A43" s="12"/>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4"/>
    </row>
    <row r="44" spans="1:35" ht="18" customHeight="1">
      <c r="A44" s="12"/>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4"/>
    </row>
    <row r="45" spans="1:35" ht="18" customHeight="1">
      <c r="A45" s="12"/>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4"/>
    </row>
    <row r="46" spans="1:35" ht="18" customHeight="1">
      <c r="A46" s="12"/>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4"/>
    </row>
    <row r="47" spans="1:35" ht="18" customHeight="1">
      <c r="A47" s="12"/>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4"/>
    </row>
    <row r="48" spans="1:35" ht="18" customHeight="1">
      <c r="A48" s="12"/>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4"/>
    </row>
    <row r="49" spans="1:35" ht="18" customHeight="1">
      <c r="A49" s="12"/>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4"/>
    </row>
    <row r="50" spans="1:35" ht="18" customHeight="1">
      <c r="A50" s="12"/>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4"/>
    </row>
    <row r="51" spans="1:35" ht="18" customHeight="1">
      <c r="A51" s="12"/>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4"/>
    </row>
    <row r="52" spans="1:35" ht="18" customHeight="1">
      <c r="A52" s="12"/>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4"/>
    </row>
    <row r="53" spans="1:35" ht="18" customHeight="1" thickBot="1">
      <c r="A53" s="15"/>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7"/>
    </row>
    <row r="54" spans="1:3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row>
  </sheetData>
  <mergeCells count="1">
    <mergeCell ref="A1:AI2"/>
  </mergeCells>
  <phoneticPr fontId="1"/>
  <printOptions horizontalCentered="1"/>
  <pageMargins left="0.27559055118110237" right="0.27559055118110237" top="0.55118110236220474" bottom="0.35433070866141736" header="0.31496062992125984" footer="0.51181102362204722"/>
  <pageSetup paperSize="9" scale="79" orientation="portrait" r:id="rId1"/>
  <headerFooter>
    <oddHeader>&amp;L山形県住宅耐震改修等事業費補助金</oddHeader>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B1:G53"/>
  <sheetViews>
    <sheetView zoomScaleNormal="100" workbookViewId="0">
      <selection activeCell="B27" sqref="B27"/>
    </sheetView>
  </sheetViews>
  <sheetFormatPr defaultRowHeight="18.75"/>
  <cols>
    <col min="1" max="1" width="3.25" customWidth="1"/>
    <col min="2" max="2" width="14.375" bestFit="1" customWidth="1"/>
    <col min="3" max="5" width="8.625" bestFit="1" customWidth="1"/>
    <col min="6" max="6" width="12.25" bestFit="1" customWidth="1"/>
    <col min="7" max="7" width="38" bestFit="1" customWidth="1"/>
  </cols>
  <sheetData>
    <row r="1" spans="2:7" ht="18" customHeight="1">
      <c r="B1" t="s">
        <v>100</v>
      </c>
    </row>
    <row r="2" spans="2:7" ht="18" customHeight="1">
      <c r="B2" s="1"/>
      <c r="C2" s="3" t="s">
        <v>101</v>
      </c>
      <c r="D2" s="44" t="s">
        <v>6</v>
      </c>
      <c r="E2" s="44" t="s">
        <v>7</v>
      </c>
      <c r="F2" s="3" t="s">
        <v>91</v>
      </c>
      <c r="G2" s="3" t="s">
        <v>94</v>
      </c>
    </row>
    <row r="3" spans="2:7" ht="18" customHeight="1">
      <c r="B3" s="43" t="s">
        <v>3</v>
      </c>
      <c r="C3" s="62">
        <v>0.28000000000000003</v>
      </c>
      <c r="D3" s="58">
        <v>0.72</v>
      </c>
      <c r="E3" s="60">
        <v>1.1599999999999999</v>
      </c>
      <c r="F3" s="58" t="s">
        <v>92</v>
      </c>
      <c r="G3" s="59" t="s">
        <v>95</v>
      </c>
    </row>
    <row r="4" spans="2:7" ht="18" customHeight="1">
      <c r="B4" s="43" t="s">
        <v>4</v>
      </c>
      <c r="C4" s="62">
        <v>0.4</v>
      </c>
      <c r="D4" s="58">
        <v>0.92</v>
      </c>
      <c r="E4" s="60">
        <v>1.44</v>
      </c>
      <c r="F4" s="58" t="s">
        <v>92</v>
      </c>
      <c r="G4" s="59" t="s">
        <v>95</v>
      </c>
    </row>
    <row r="5" spans="2:7" ht="18" customHeight="1">
      <c r="B5" s="2" t="s">
        <v>5</v>
      </c>
      <c r="C5" s="63">
        <v>0.64</v>
      </c>
      <c r="D5" s="60">
        <v>1.22</v>
      </c>
      <c r="E5" s="68">
        <v>1.8</v>
      </c>
      <c r="F5" s="58" t="s">
        <v>93</v>
      </c>
      <c r="G5" s="59" t="s">
        <v>96</v>
      </c>
    </row>
    <row r="6" spans="2:7" ht="18" customHeight="1">
      <c r="B6" t="s">
        <v>98</v>
      </c>
      <c r="C6" s="71"/>
      <c r="D6" s="61"/>
      <c r="E6" s="69"/>
      <c r="F6" s="6"/>
      <c r="G6" s="70"/>
    </row>
    <row r="7" spans="2:7" ht="18" customHeight="1">
      <c r="C7" s="71"/>
      <c r="D7" s="61"/>
      <c r="E7" s="69"/>
      <c r="F7" s="6"/>
      <c r="G7" s="70"/>
    </row>
    <row r="8" spans="2:7" ht="18" customHeight="1">
      <c r="B8" s="43" t="s">
        <v>99</v>
      </c>
      <c r="C8" s="43" t="s">
        <v>101</v>
      </c>
      <c r="D8" s="43" t="s">
        <v>6</v>
      </c>
      <c r="E8" s="43" t="s">
        <v>7</v>
      </c>
    </row>
    <row r="9" spans="2:7" ht="18" customHeight="1">
      <c r="B9" s="43" t="s">
        <v>3</v>
      </c>
      <c r="C9" s="72"/>
      <c r="D9" s="50" t="e">
        <f>0.4+0.6*'（部分評点計算書）'!$AC$9/'（部分評点計算書）'!$AC$8</f>
        <v>#DIV/0!</v>
      </c>
      <c r="E9" s="50" t="e">
        <f>(0.25+0.75*'（部分評点計算書）'!$AC$10/'（部分評点計算書）'!$AC$9)*(0.65+0.35*'（部分評点計算書）'!$AC$10/'（部分評点計算書）'!$AC$9)</f>
        <v>#DIV/0!</v>
      </c>
    </row>
    <row r="10" spans="2:7" ht="18" customHeight="1">
      <c r="B10" s="43" t="s">
        <v>4</v>
      </c>
      <c r="C10" s="72"/>
      <c r="D10" s="50" t="e">
        <f>0.4+0.6*'（部分評点計算書）'!$AC$9/'（部分評点計算書）'!$AC$8</f>
        <v>#DIV/0!</v>
      </c>
      <c r="E10" s="50" t="e">
        <f>(0.25+0.75*'（部分評点計算書）'!$AC$10/'（部分評点計算書）'!$AC$9)*(0.65+0.35*'（部分評点計算書）'!$AC$10/'（部分評点計算書）'!$AC$9)</f>
        <v>#DIV/0!</v>
      </c>
    </row>
    <row r="11" spans="2:7" ht="18" customHeight="1">
      <c r="B11" s="43" t="s">
        <v>97</v>
      </c>
      <c r="C11" s="72"/>
      <c r="D11" s="50" t="e">
        <f>0.53+0.47*'（部分評点計算書）'!$AC$9/'（部分評点計算書）'!$AC$8</f>
        <v>#DIV/0!</v>
      </c>
      <c r="E11" s="50" t="e">
        <f>(0.36+0.64*'（部分評点計算書）'!$AC$10/'（部分評点計算書）'!$AC$9)*(0.68+0.32*'（部分評点計算書）'!$AC$10/'（部分評点計算書）'!$AC$9)</f>
        <v>#DIV/0!</v>
      </c>
    </row>
    <row r="12" spans="2:7" ht="18" customHeight="1"/>
    <row r="13" spans="2:7" ht="18" customHeight="1"/>
    <row r="14" spans="2:7" ht="18" customHeight="1"/>
    <row r="15" spans="2:7" ht="18" customHeight="1"/>
    <row r="16" spans="2:7"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sheetData>
  <phoneticPr fontId="1"/>
  <pageMargins left="0.27559055118110237" right="0.27559055118110237" top="0.55118110236220474" bottom="0.35433070866141736" header="0.31496062992125984" footer="0.51181102362204722"/>
  <pageSetup paperSize="9" scale="80" fitToHeight="0" orientation="portrait" r:id="rId1"/>
  <headerFooter>
    <oddHeader>&amp;L山形県住宅耐震改修等事業費補助金</oddHead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（注意事項）</vt:lpstr>
      <vt:lpstr>（部分評点計算書）</vt:lpstr>
      <vt:lpstr>（補強図面貼付用紙）</vt:lpstr>
      <vt:lpstr>（参照）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2026-04-15T08:09:40Z</dcterms:modified>
</cp:coreProperties>
</file>